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\\sbs2011\UserRedirection\mattw\My Documents\JUNK STUFF3\"/>
    </mc:Choice>
  </mc:AlternateContent>
  <xr:revisionPtr revIDLastSave="0" documentId="13_ncr:1_{29A387EE-86AF-469D-AA30-6377E1F63CFA}" xr6:coauthVersionLast="40" xr6:coauthVersionMax="40" xr10:uidLastSave="{00000000-0000-0000-0000-000000000000}"/>
  <bookViews>
    <workbookView xWindow="0" yWindow="0" windowWidth="28800" windowHeight="12165" tabRatio="257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D38" i="1"/>
  <c r="D25" i="1" l="1"/>
  <c r="D27" i="1" s="1"/>
  <c r="D26" i="1"/>
  <c r="D24" i="1" l="1"/>
  <c r="D30" i="1" s="1"/>
  <c r="D32" i="1" s="1"/>
  <c r="D34" i="1" s="1"/>
  <c r="D40" i="1" s="1"/>
  <c r="D36" i="1"/>
  <c r="D42" i="1" l="1"/>
  <c r="D44" i="1" s="1"/>
  <c r="D46" i="1" s="1"/>
  <c r="D48" i="1" s="1"/>
</calcChain>
</file>

<file path=xl/sharedStrings.xml><?xml version="1.0" encoding="utf-8"?>
<sst xmlns="http://schemas.openxmlformats.org/spreadsheetml/2006/main" count="101" uniqueCount="91">
  <si>
    <t>Assumptions</t>
  </si>
  <si>
    <t>Bird is represented by simple 2D Cross, with width and length</t>
  </si>
  <si>
    <t>Birds approaching off-center on approaching blade side have higher strike probability</t>
  </si>
  <si>
    <t>Birds approaching off-center on retreating blade side have lower strike probability</t>
  </si>
  <si>
    <t>Assume the above two effects cancle one another</t>
  </si>
  <si>
    <t>To account for slipstreams, blades count as a hit if in the cross</t>
  </si>
  <si>
    <t>Bird Variables</t>
  </si>
  <si>
    <t>Symbol</t>
  </si>
  <si>
    <t>Value</t>
  </si>
  <si>
    <t>1m</t>
  </si>
  <si>
    <t>feet</t>
  </si>
  <si>
    <t>Length (unit)</t>
  </si>
  <si>
    <t>L</t>
  </si>
  <si>
    <t>1mph</t>
  </si>
  <si>
    <t>fps</t>
  </si>
  <si>
    <t>Width (unit)</t>
  </si>
  <si>
    <t>W</t>
  </si>
  <si>
    <t>Speed (unit/second)</t>
  </si>
  <si>
    <t>Vbird</t>
  </si>
  <si>
    <t>Blade Variables</t>
  </si>
  <si>
    <t>Chord Length (unit)</t>
  </si>
  <si>
    <t>c</t>
  </si>
  <si>
    <t>Diameter (unit)</t>
  </si>
  <si>
    <t>D</t>
  </si>
  <si>
    <t>Rotation Rate (Rot/s)</t>
  </si>
  <si>
    <t>w</t>
  </si>
  <si>
    <t>Vblade</t>
  </si>
  <si>
    <t>- PI*D*w</t>
  </si>
  <si>
    <t>Distance Bird must travel from head to tail before blade comes</t>
  </si>
  <si>
    <t>Danger Distance</t>
  </si>
  <si>
    <t>DD</t>
  </si>
  <si>
    <t>L + c</t>
  </si>
  <si>
    <t>Flight Time thru DD</t>
  </si>
  <si>
    <t>t_flight</t>
  </si>
  <si>
    <t>DD/Vbird</t>
  </si>
  <si>
    <t>Distance Blade Moves</t>
  </si>
  <si>
    <t>DBM</t>
  </si>
  <si>
    <t>Vblade*t_flight</t>
  </si>
  <si>
    <t>Total Blade Path</t>
  </si>
  <si>
    <t>TPB</t>
  </si>
  <si>
    <t>Width of Portion A</t>
  </si>
  <si>
    <t>A</t>
  </si>
  <si>
    <t>W/2</t>
  </si>
  <si>
    <t>Width of Portion C</t>
  </si>
  <si>
    <t>C</t>
  </si>
  <si>
    <t>DBM + W/2</t>
  </si>
  <si>
    <t>Width of Portion B</t>
  </si>
  <si>
    <t>B</t>
  </si>
  <si>
    <t>% Success</t>
  </si>
  <si>
    <t>NoHit</t>
  </si>
  <si>
    <t>Conditions</t>
  </si>
  <si>
    <t>Pass Through Twice</t>
  </si>
  <si>
    <t>NoHit2</t>
  </si>
  <si>
    <t>A:</t>
  </si>
  <si>
    <t>Bird Strikes blade which is retreating</t>
  </si>
  <si>
    <t>B:</t>
  </si>
  <si>
    <t>Bird Passes through unharmed</t>
  </si>
  <si>
    <t>% Bird Strikes</t>
  </si>
  <si>
    <t>C:</t>
  </si>
  <si>
    <t>Blade Strikes bird because bird is too slow</t>
  </si>
  <si>
    <t>ft</t>
  </si>
  <si>
    <t>ft per sec</t>
  </si>
  <si>
    <t>sec</t>
  </si>
  <si>
    <t>No. of blades</t>
  </si>
  <si>
    <t>Matt Wylder</t>
  </si>
  <si>
    <t>Bird Strike Calculator for VAWTs- Simplified</t>
  </si>
  <si>
    <t>Model blades as 1D Lines moving from right to left</t>
  </si>
  <si>
    <t>This is the distance that a bird will travel from when the front enters the danger zone to when the rear exits the danger zone</t>
  </si>
  <si>
    <t>1)</t>
  </si>
  <si>
    <t>2)</t>
  </si>
  <si>
    <t>3)</t>
  </si>
  <si>
    <t>4)</t>
  </si>
  <si>
    <t>5)</t>
  </si>
  <si>
    <t>6)</t>
  </si>
  <si>
    <t>7)</t>
  </si>
  <si>
    <t>8)</t>
  </si>
  <si>
    <t>Because we have excluded edge effects, case is straight shot through center, approximate blade motion as linear horizontal</t>
  </si>
  <si>
    <t>Only consider blade strikes - ignore center post</t>
  </si>
  <si>
    <t>This is the amount of time for the bird to travel the danger distance (DD)</t>
  </si>
  <si>
    <t>This is the distance that a blade will travel from when the bird enters to when it exits</t>
  </si>
  <si>
    <t>This is how far the blade needs to move before returning to the original position</t>
  </si>
  <si>
    <t>#</t>
  </si>
  <si>
    <t>PI*D/#</t>
  </si>
  <si>
    <t>This accounts for the blade at the ending position that moves out of the way at the beginning of the test</t>
  </si>
  <si>
    <t>This accounts for the distance the blade has moved while the bird crosses the danger distance (DD)</t>
  </si>
  <si>
    <t>This represents the remainder distance where the bird would not strike a blade</t>
  </si>
  <si>
    <t>DBM-A-C-W</t>
  </si>
  <si>
    <t>% of birds that will not hit while passing through a blade path</t>
  </si>
  <si>
    <t>Same percentage again, but for the bird exiting the other side of the turbine</t>
  </si>
  <si>
    <t>The opposite of this percentage is the number of birds that will be hit on first or second pass through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</si>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</sst>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b/>
      <sz val="12"/>
      <name val="Arial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3" borderId="2" applyNumberFormat="0" applyAlignment="0" applyProtection="0"/>
    <xf numFmtId="0" fontId="7" fillId="4" borderId="3" applyNumberFormat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3"/>
    <xf numFmtId="0" fontId="6" fillId="3" borderId="2" xfId="4"/>
    <xf numFmtId="0" fontId="8" fillId="0" borderId="0" xfId="6"/>
    <xf numFmtId="0" fontId="7" fillId="4" borderId="3" xfId="5"/>
    <xf numFmtId="0" fontId="7" fillId="4" borderId="3" xfId="5" applyAlignment="1">
      <alignment horizontal="left"/>
    </xf>
    <xf numFmtId="0" fontId="7" fillId="4" borderId="3" xfId="5" applyAlignment="1">
      <alignment horizontal="left" wrapText="1"/>
    </xf>
    <xf numFmtId="14" fontId="0" fillId="0" borderId="0" xfId="0" applyNumberFormat="1"/>
  </cellXfs>
  <cellStyles count="7">
    <cellStyle name="Explanatory Text" xfId="6" builtinId="53"/>
    <cellStyle name="Followed Hyperlink" xfId="2" builtinId="9" hidden="1"/>
    <cellStyle name="Heading 2" xfId="3" builtinId="17"/>
    <cellStyle name="Hyperlink" xfId="1" builtinId="8" hidden="1"/>
    <cellStyle name="Input" xfId="4" builtinId="20"/>
    <cellStyle name="Normal" xfId="0" builtinId="0"/>
    <cellStyle name="Output" xfId="5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579299</xdr:colOff>
      <xdr:row>12</xdr:row>
      <xdr:rowOff>94038</xdr:rowOff>
    </xdr:from>
    <xdr:to>
      <xdr:col>20</xdr:col>
      <xdr:colOff>260839</xdr:colOff>
      <xdr:row>19</xdr:row>
      <xdr:rowOff>38100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4847749" y="2189538"/>
          <a:ext cx="1205540" cy="1525212"/>
        </a:xfrm>
        <a:prstGeom prst="leftBrace">
          <a:avLst>
            <a:gd name="adj1" fmla="val 1800"/>
            <a:gd name="adj2" fmla="val 45118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11</xdr:col>
      <xdr:colOff>518997</xdr:colOff>
      <xdr:row>12</xdr:row>
      <xdr:rowOff>87767</xdr:rowOff>
    </xdr:from>
    <xdr:to>
      <xdr:col>11</xdr:col>
      <xdr:colOff>520437</xdr:colOff>
      <xdr:row>19</xdr:row>
      <xdr:rowOff>41282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9453447" y="2183267"/>
          <a:ext cx="1440" cy="1534665"/>
        </a:xfrm>
        <a:prstGeom prst="line">
          <a:avLst/>
        </a:prstGeom>
        <a:ln w="36000">
          <a:solidFill>
            <a:srgbClr val="808080"/>
          </a:solidFill>
          <a:round/>
        </a:ln>
      </xdr:spPr>
    </xdr:sp>
    <xdr:clientData/>
  </xdr:twoCellAnchor>
  <xdr:twoCellAnchor editAs="absolute">
    <xdr:from>
      <xdr:col>12</xdr:col>
      <xdr:colOff>144043</xdr:colOff>
      <xdr:row>19</xdr:row>
      <xdr:rowOff>61675</xdr:rowOff>
    </xdr:from>
    <xdr:to>
      <xdr:col>12</xdr:col>
      <xdr:colOff>144043</xdr:colOff>
      <xdr:row>26</xdr:row>
      <xdr:rowOff>71554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840493" y="3738325"/>
          <a:ext cx="0" cy="1391004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11</xdr:col>
      <xdr:colOff>530682</xdr:colOff>
      <xdr:row>22</xdr:row>
      <xdr:rowOff>177297</xdr:rowOff>
    </xdr:from>
    <xdr:to>
      <xdr:col>12</xdr:col>
      <xdr:colOff>617803</xdr:colOff>
      <xdr:row>22</xdr:row>
      <xdr:rowOff>177297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65132" y="4463547"/>
          <a:ext cx="849121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18</xdr:col>
      <xdr:colOff>540957</xdr:colOff>
      <xdr:row>12</xdr:row>
      <xdr:rowOff>115704</xdr:rowOff>
    </xdr:from>
    <xdr:to>
      <xdr:col>18</xdr:col>
      <xdr:colOff>542397</xdr:colOff>
      <xdr:row>19</xdr:row>
      <xdr:rowOff>66190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V="1">
          <a:off x="14809407" y="2211204"/>
          <a:ext cx="1440" cy="1531636"/>
        </a:xfrm>
        <a:prstGeom prst="line">
          <a:avLst/>
        </a:prstGeom>
        <a:ln w="36000">
          <a:solidFill>
            <a:srgbClr val="808080"/>
          </a:solidFill>
          <a:round/>
        </a:ln>
      </xdr:spPr>
    </xdr:sp>
    <xdr:clientData/>
  </xdr:twoCellAnchor>
  <xdr:twoCellAnchor editAs="absolute">
    <xdr:from>
      <xdr:col>19</xdr:col>
      <xdr:colOff>571499</xdr:colOff>
      <xdr:row>16</xdr:row>
      <xdr:rowOff>117783</xdr:rowOff>
    </xdr:from>
    <xdr:to>
      <xdr:col>21</xdr:col>
      <xdr:colOff>316726</xdr:colOff>
      <xdr:row>17</xdr:row>
      <xdr:rowOff>212482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601949" y="3203883"/>
          <a:ext cx="1269227" cy="256624"/>
        </a:xfrm>
        <a:prstGeom prst="leftArrow">
          <a:avLst>
            <a:gd name="adj1" fmla="val 26205"/>
            <a:gd name="adj2" fmla="val 137189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11</xdr:col>
      <xdr:colOff>143608</xdr:colOff>
      <xdr:row>19</xdr:row>
      <xdr:rowOff>58007</xdr:rowOff>
    </xdr:from>
    <xdr:to>
      <xdr:col>12</xdr:col>
      <xdr:colOff>99044</xdr:colOff>
      <xdr:row>26</xdr:row>
      <xdr:rowOff>59348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078058" y="3734657"/>
          <a:ext cx="717436" cy="1382466"/>
        </a:xfrm>
        <a:prstGeom prst="leftBrace">
          <a:avLst>
            <a:gd name="adj1" fmla="val 5400"/>
            <a:gd name="adj2" fmla="val 38708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10</xdr:col>
      <xdr:colOff>677279</xdr:colOff>
      <xdr:row>20</xdr:row>
      <xdr:rowOff>148126</xdr:rowOff>
    </xdr:from>
    <xdr:to>
      <xdr:col>11</xdr:col>
      <xdr:colOff>336839</xdr:colOff>
      <xdr:row>21</xdr:row>
      <xdr:rowOff>200111</xdr:rowOff>
    </xdr:to>
    <xdr:sp macro="" textlink="">
      <xdr:nvSpPr>
        <xdr:cNvPr id="10" name="Text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49729" y="4015276"/>
          <a:ext cx="421560" cy="242485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L</a:t>
          </a:r>
          <a:endParaRPr/>
        </a:p>
      </xdr:txBody>
    </xdr:sp>
    <xdr:clientData/>
  </xdr:twoCellAnchor>
  <xdr:twoCellAnchor editAs="absolute">
    <xdr:from>
      <xdr:col>12</xdr:col>
      <xdr:colOff>685866</xdr:colOff>
      <xdr:row>22</xdr:row>
      <xdr:rowOff>181711</xdr:rowOff>
    </xdr:from>
    <xdr:to>
      <xdr:col>13</xdr:col>
      <xdr:colOff>707783</xdr:colOff>
      <xdr:row>31</xdr:row>
      <xdr:rowOff>148007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6200000">
          <a:off x="9971977" y="4878300"/>
          <a:ext cx="1604596" cy="783917"/>
        </a:xfrm>
        <a:prstGeom prst="leftBrace">
          <a:avLst>
            <a:gd name="adj1" fmla="val 9799"/>
            <a:gd name="adj2" fmla="val 45120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13</xdr:col>
      <xdr:colOff>294522</xdr:colOff>
      <xdr:row>19</xdr:row>
      <xdr:rowOff>118195</xdr:rowOff>
    </xdr:from>
    <xdr:to>
      <xdr:col>13</xdr:col>
      <xdr:colOff>294522</xdr:colOff>
      <xdr:row>26</xdr:row>
      <xdr:rowOff>130273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752972" y="3794845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12</xdr:col>
      <xdr:colOff>681163</xdr:colOff>
      <xdr:row>22</xdr:row>
      <xdr:rowOff>179557</xdr:rowOff>
    </xdr:from>
    <xdr:to>
      <xdr:col>13</xdr:col>
      <xdr:colOff>717402</xdr:colOff>
      <xdr:row>22</xdr:row>
      <xdr:rowOff>179557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377613" y="4465807"/>
          <a:ext cx="798239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16</xdr:col>
      <xdr:colOff>727410</xdr:colOff>
      <xdr:row>19</xdr:row>
      <xdr:rowOff>99115</xdr:rowOff>
    </xdr:from>
    <xdr:to>
      <xdr:col>16</xdr:col>
      <xdr:colOff>727410</xdr:colOff>
      <xdr:row>26</xdr:row>
      <xdr:rowOff>111193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471860" y="3775765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16</xdr:col>
      <xdr:colOff>301170</xdr:colOff>
      <xdr:row>22</xdr:row>
      <xdr:rowOff>160477</xdr:rowOff>
    </xdr:from>
    <xdr:to>
      <xdr:col>17</xdr:col>
      <xdr:colOff>388291</xdr:colOff>
      <xdr:row>22</xdr:row>
      <xdr:rowOff>160477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045620" y="4446727"/>
          <a:ext cx="849121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13</xdr:col>
      <xdr:colOff>211487</xdr:colOff>
      <xdr:row>30</xdr:row>
      <xdr:rowOff>95193</xdr:rowOff>
    </xdr:from>
    <xdr:to>
      <xdr:col>13</xdr:col>
      <xdr:colOff>633047</xdr:colOff>
      <xdr:row>32</xdr:row>
      <xdr:rowOff>23698</xdr:rowOff>
    </xdr:to>
    <xdr:sp macro="" textlink="">
      <xdr:nvSpPr>
        <xdr:cNvPr id="16" name="Text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669937" y="5829243"/>
          <a:ext cx="421560" cy="28093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W</a:t>
          </a:r>
          <a:endParaRPr/>
        </a:p>
      </xdr:txBody>
    </xdr:sp>
    <xdr:clientData/>
  </xdr:twoCellAnchor>
  <xdr:twoCellAnchor editAs="absolute">
    <xdr:from>
      <xdr:col>15</xdr:col>
      <xdr:colOff>565962</xdr:colOff>
      <xdr:row>19</xdr:row>
      <xdr:rowOff>99115</xdr:rowOff>
    </xdr:from>
    <xdr:to>
      <xdr:col>15</xdr:col>
      <xdr:colOff>565962</xdr:colOff>
      <xdr:row>26</xdr:row>
      <xdr:rowOff>111193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548412" y="3775765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15</xdr:col>
      <xdr:colOff>129642</xdr:colOff>
      <xdr:row>22</xdr:row>
      <xdr:rowOff>170197</xdr:rowOff>
    </xdr:from>
    <xdr:to>
      <xdr:col>16</xdr:col>
      <xdr:colOff>216762</xdr:colOff>
      <xdr:row>22</xdr:row>
      <xdr:rowOff>170197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112092" y="4456447"/>
          <a:ext cx="84912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11</xdr:col>
      <xdr:colOff>611322</xdr:colOff>
      <xdr:row>12</xdr:row>
      <xdr:rowOff>125229</xdr:rowOff>
    </xdr:from>
    <xdr:to>
      <xdr:col>12</xdr:col>
      <xdr:colOff>168163</xdr:colOff>
      <xdr:row>19</xdr:row>
      <xdr:rowOff>89035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545772" y="2220729"/>
          <a:ext cx="318841" cy="1544956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11</xdr:col>
      <xdr:colOff>15816</xdr:colOff>
      <xdr:row>4</xdr:row>
      <xdr:rowOff>155165</xdr:rowOff>
    </xdr:from>
    <xdr:to>
      <xdr:col>11</xdr:col>
      <xdr:colOff>717696</xdr:colOff>
      <xdr:row>6</xdr:row>
      <xdr:rowOff>45844</xdr:rowOff>
    </xdr:to>
    <xdr:sp macro="" textlink="">
      <xdr:nvSpPr>
        <xdr:cNvPr id="20" name="Text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950999" y="836569"/>
          <a:ext cx="701880" cy="213063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PI*D/3</a:t>
          </a:r>
          <a:endParaRPr/>
        </a:p>
      </xdr:txBody>
    </xdr:sp>
    <xdr:clientData/>
  </xdr:twoCellAnchor>
  <xdr:twoCellAnchor editAs="absolute">
    <xdr:from>
      <xdr:col>11</xdr:col>
      <xdr:colOff>571362</xdr:colOff>
      <xdr:row>14</xdr:row>
      <xdr:rowOff>407555</xdr:rowOff>
    </xdr:from>
    <xdr:to>
      <xdr:col>12</xdr:col>
      <xdr:colOff>180043</xdr:colOff>
      <xdr:row>16</xdr:row>
      <xdr:rowOff>110457</xdr:rowOff>
    </xdr:to>
    <xdr:sp macro="" textlink="">
      <xdr:nvSpPr>
        <xdr:cNvPr id="21" name="Text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05812" y="2884055"/>
          <a:ext cx="370681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A</a:t>
          </a:r>
          <a:endParaRPr/>
        </a:p>
      </xdr:txBody>
    </xdr:sp>
    <xdr:clientData/>
  </xdr:twoCellAnchor>
  <xdr:twoCellAnchor editAs="absolute">
    <xdr:from>
      <xdr:col>12</xdr:col>
      <xdr:colOff>268603</xdr:colOff>
      <xdr:row>12</xdr:row>
      <xdr:rowOff>100892</xdr:rowOff>
    </xdr:from>
    <xdr:to>
      <xdr:col>16</xdr:col>
      <xdr:colOff>759163</xdr:colOff>
      <xdr:row>19</xdr:row>
      <xdr:rowOff>70315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965053" y="2196392"/>
          <a:ext cx="3538560" cy="1550573"/>
        </a:xfrm>
        <a:prstGeom prst="rect">
          <a:avLst/>
        </a:prstGeom>
        <a:solidFill>
          <a:srgbClr val="FFFFFF"/>
        </a:solidFill>
        <a:ln w="36000">
          <a:solidFill>
            <a:srgbClr val="00FF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17</xdr:col>
      <xdr:colOff>157723</xdr:colOff>
      <xdr:row>12</xdr:row>
      <xdr:rowOff>81812</xdr:rowOff>
    </xdr:from>
    <xdr:to>
      <xdr:col>18</xdr:col>
      <xdr:colOff>450402</xdr:colOff>
      <xdr:row>19</xdr:row>
      <xdr:rowOff>48647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3664173" y="2177312"/>
          <a:ext cx="1054679" cy="1547985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14</xdr:col>
      <xdr:colOff>429882</xdr:colOff>
      <xdr:row>14</xdr:row>
      <xdr:rowOff>354791</xdr:rowOff>
    </xdr:from>
    <xdr:to>
      <xdr:col>15</xdr:col>
      <xdr:colOff>38922</xdr:colOff>
      <xdr:row>16</xdr:row>
      <xdr:rowOff>57693</xdr:rowOff>
    </xdr:to>
    <xdr:sp macro="" textlink="">
      <xdr:nvSpPr>
        <xdr:cNvPr id="24" name="Text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650332" y="2831291"/>
          <a:ext cx="371040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B</a:t>
          </a:r>
          <a:endParaRPr/>
        </a:p>
      </xdr:txBody>
    </xdr:sp>
    <xdr:clientData/>
  </xdr:twoCellAnchor>
  <xdr:twoCellAnchor editAs="absolute">
    <xdr:from>
      <xdr:col>17</xdr:col>
      <xdr:colOff>500803</xdr:colOff>
      <xdr:row>14</xdr:row>
      <xdr:rowOff>297551</xdr:rowOff>
    </xdr:from>
    <xdr:to>
      <xdr:col>18</xdr:col>
      <xdr:colOff>109482</xdr:colOff>
      <xdr:row>15</xdr:row>
      <xdr:rowOff>158289</xdr:rowOff>
    </xdr:to>
    <xdr:sp macro="" textlink="">
      <xdr:nvSpPr>
        <xdr:cNvPr id="25" name="Text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007253" y="2774051"/>
          <a:ext cx="370679" cy="279838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C</a:t>
          </a:r>
          <a:endParaRPr/>
        </a:p>
      </xdr:txBody>
    </xdr:sp>
    <xdr:clientData/>
  </xdr:twoCellAnchor>
  <xdr:twoCellAnchor editAs="absolute">
    <xdr:from>
      <xdr:col>14</xdr:col>
      <xdr:colOff>423402</xdr:colOff>
      <xdr:row>19</xdr:row>
      <xdr:rowOff>98755</xdr:rowOff>
    </xdr:from>
    <xdr:to>
      <xdr:col>14</xdr:col>
      <xdr:colOff>423402</xdr:colOff>
      <xdr:row>26</xdr:row>
      <xdr:rowOff>110833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643852" y="3775405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13</xdr:col>
      <xdr:colOff>749082</xdr:colOff>
      <xdr:row>22</xdr:row>
      <xdr:rowOff>169837</xdr:rowOff>
    </xdr:from>
    <xdr:to>
      <xdr:col>15</xdr:col>
      <xdr:colOff>74562</xdr:colOff>
      <xdr:row>22</xdr:row>
      <xdr:rowOff>169837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207532" y="4456087"/>
          <a:ext cx="84948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18</xdr:col>
      <xdr:colOff>75683</xdr:colOff>
      <xdr:row>19</xdr:row>
      <xdr:rowOff>106590</xdr:rowOff>
    </xdr:from>
    <xdr:to>
      <xdr:col>18</xdr:col>
      <xdr:colOff>75683</xdr:colOff>
      <xdr:row>26</xdr:row>
      <xdr:rowOff>118668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344133" y="3783240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17</xdr:col>
      <xdr:colOff>452244</xdr:colOff>
      <xdr:row>22</xdr:row>
      <xdr:rowOff>177672</xdr:rowOff>
    </xdr:from>
    <xdr:to>
      <xdr:col>18</xdr:col>
      <xdr:colOff>539363</xdr:colOff>
      <xdr:row>22</xdr:row>
      <xdr:rowOff>177672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3958694" y="4463922"/>
          <a:ext cx="849119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17</xdr:col>
      <xdr:colOff>241944</xdr:colOff>
      <xdr:row>25</xdr:row>
      <xdr:rowOff>28859</xdr:rowOff>
    </xdr:from>
    <xdr:to>
      <xdr:col>17</xdr:col>
      <xdr:colOff>535794</xdr:colOff>
      <xdr:row>32</xdr:row>
      <xdr:rowOff>73354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748394" y="4896134"/>
          <a:ext cx="293850" cy="1263695"/>
        </a:xfrm>
        <a:prstGeom prst="upArrow">
          <a:avLst>
            <a:gd name="adj1" fmla="val 30335"/>
            <a:gd name="adj2" fmla="val 188710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16</xdr:col>
      <xdr:colOff>667914</xdr:colOff>
      <xdr:row>28</xdr:row>
      <xdr:rowOff>89079</xdr:rowOff>
    </xdr:from>
    <xdr:to>
      <xdr:col>17</xdr:col>
      <xdr:colOff>327474</xdr:colOff>
      <xdr:row>30</xdr:row>
      <xdr:rowOff>47653</xdr:rowOff>
    </xdr:to>
    <xdr:sp macro="" textlink="">
      <xdr:nvSpPr>
        <xdr:cNvPr id="31" name="Text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412364" y="5499279"/>
          <a:ext cx="421560" cy="282424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VBird</a:t>
          </a:r>
          <a:endParaRPr/>
        </a:p>
      </xdr:txBody>
    </xdr:sp>
    <xdr:clientData/>
  </xdr:twoCellAnchor>
  <xdr:twoCellAnchor editAs="absolute">
    <xdr:from>
      <xdr:col>20</xdr:col>
      <xdr:colOff>42372</xdr:colOff>
      <xdr:row>18</xdr:row>
      <xdr:rowOff>102643</xdr:rowOff>
    </xdr:from>
    <xdr:to>
      <xdr:col>21</xdr:col>
      <xdr:colOff>182412</xdr:colOff>
      <xdr:row>19</xdr:row>
      <xdr:rowOff>180517</xdr:rowOff>
    </xdr:to>
    <xdr:sp macro="" textlink="">
      <xdr:nvSpPr>
        <xdr:cNvPr id="32" name="Text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5834822" y="3579268"/>
          <a:ext cx="902040" cy="277899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VBlade</a:t>
          </a:r>
          <a:endParaRPr/>
        </a:p>
      </xdr:txBody>
    </xdr:sp>
    <xdr:clientData/>
  </xdr:twoCellAnchor>
  <xdr:twoCellAnchor editAs="absolute">
    <xdr:from>
      <xdr:col>19</xdr:col>
      <xdr:colOff>523875</xdr:colOff>
      <xdr:row>14</xdr:row>
      <xdr:rowOff>152400</xdr:rowOff>
    </xdr:from>
    <xdr:to>
      <xdr:col>20</xdr:col>
      <xdr:colOff>132554</xdr:colOff>
      <xdr:row>15</xdr:row>
      <xdr:rowOff>13138</xdr:rowOff>
    </xdr:to>
    <xdr:sp macro="" textlink="">
      <xdr:nvSpPr>
        <xdr:cNvPr id="33" name="TextShape 1">
          <a:extLst>
            <a:ext uri="{FF2B5EF4-FFF2-40B4-BE49-F238E27FC236}">
              <a16:creationId xmlns:a16="http://schemas.microsoft.com/office/drawing/2014/main" id="{26E65B79-D642-4E35-A8D3-04248E605AAB}"/>
            </a:ext>
          </a:extLst>
        </xdr:cNvPr>
        <xdr:cNvSpPr txBox="1"/>
      </xdr:nvSpPr>
      <xdr:spPr>
        <a:xfrm>
          <a:off x="15554325" y="2628900"/>
          <a:ext cx="370679" cy="279838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C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660240</xdr:colOff>
      <xdr:row>7</xdr:row>
      <xdr:rowOff>6120</xdr:rowOff>
    </xdr:from>
    <xdr:to>
      <xdr:col>1</xdr:col>
      <xdr:colOff>661680</xdr:colOff>
      <xdr:row>15</xdr:row>
      <xdr:rowOff>145440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 flipV="1">
          <a:off x="1472760" y="1143720"/>
          <a:ext cx="1440" cy="1440000"/>
        </a:xfrm>
        <a:prstGeom prst="line">
          <a:avLst/>
        </a:prstGeom>
        <a:ln w="36000">
          <a:solidFill>
            <a:srgbClr val="808080"/>
          </a:solidFill>
          <a:round/>
        </a:ln>
      </xdr:spPr>
    </xdr:sp>
    <xdr:clientData/>
  </xdr:twoCellAnchor>
  <xdr:twoCellAnchor editAs="absolute">
    <xdr:from>
      <xdr:col>2</xdr:col>
      <xdr:colOff>275760</xdr:colOff>
      <xdr:row>15</xdr:row>
      <xdr:rowOff>153720</xdr:rowOff>
    </xdr:from>
    <xdr:to>
      <xdr:col>2</xdr:col>
      <xdr:colOff>275760</xdr:colOff>
      <xdr:row>24</xdr:row>
      <xdr:rowOff>19800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901160" y="259200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662400</xdr:colOff>
      <xdr:row>20</xdr:row>
      <xdr:rowOff>14040</xdr:rowOff>
    </xdr:from>
    <xdr:to>
      <xdr:col>2</xdr:col>
      <xdr:colOff>749520</xdr:colOff>
      <xdr:row>20</xdr:row>
      <xdr:rowOff>14040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474920" y="326520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8</xdr:col>
      <xdr:colOff>682200</xdr:colOff>
      <xdr:row>7</xdr:row>
      <xdr:rowOff>28440</xdr:rowOff>
    </xdr:from>
    <xdr:to>
      <xdr:col>8</xdr:col>
      <xdr:colOff>683640</xdr:colOff>
      <xdr:row>16</xdr:row>
      <xdr:rowOff>5400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flipV="1">
          <a:off x="7184520" y="1166040"/>
          <a:ext cx="1440" cy="1440000"/>
        </a:xfrm>
        <a:prstGeom prst="line">
          <a:avLst/>
        </a:prstGeom>
        <a:ln w="36000">
          <a:solidFill>
            <a:srgbClr val="808080"/>
          </a:solidFill>
          <a:round/>
        </a:ln>
      </xdr:spPr>
    </xdr:sp>
    <xdr:clientData/>
  </xdr:twoCellAnchor>
  <xdr:twoCellAnchor editAs="absolute">
    <xdr:from>
      <xdr:col>0</xdr:col>
      <xdr:colOff>110160</xdr:colOff>
      <xdr:row>10</xdr:row>
      <xdr:rowOff>104760</xdr:rowOff>
    </xdr:from>
    <xdr:to>
      <xdr:col>1</xdr:col>
      <xdr:colOff>592200</xdr:colOff>
      <xdr:row>11</xdr:row>
      <xdr:rowOff>142920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10160" y="1730160"/>
          <a:ext cx="1294560" cy="200880"/>
        </a:xfrm>
        <a:prstGeom prst="leftArrow">
          <a:avLst>
            <a:gd name="adj1" fmla="val 5400"/>
            <a:gd name="adj2" fmla="val 5400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9</xdr:col>
      <xdr:colOff>69840</xdr:colOff>
      <xdr:row>9</xdr:row>
      <xdr:rowOff>152280</xdr:rowOff>
    </xdr:from>
    <xdr:to>
      <xdr:col>10</xdr:col>
      <xdr:colOff>551880</xdr:colOff>
      <xdr:row>11</xdr:row>
      <xdr:rowOff>28080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385040" y="1615320"/>
          <a:ext cx="1294560" cy="200880"/>
        </a:xfrm>
        <a:prstGeom prst="leftArrow">
          <a:avLst>
            <a:gd name="adj1" fmla="val 5400"/>
            <a:gd name="adj2" fmla="val 5400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1</xdr:col>
      <xdr:colOff>471600</xdr:colOff>
      <xdr:row>15</xdr:row>
      <xdr:rowOff>152640</xdr:rowOff>
    </xdr:from>
    <xdr:to>
      <xdr:col>2</xdr:col>
      <xdr:colOff>230760</xdr:colOff>
      <xdr:row>23</xdr:row>
      <xdr:rowOff>133560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284120" y="2590920"/>
          <a:ext cx="572040" cy="1281240"/>
        </a:xfrm>
        <a:prstGeom prst="leftBrace">
          <a:avLst>
            <a:gd name="adj1" fmla="val 5400"/>
            <a:gd name="adj2" fmla="val 11031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</xdr:col>
      <xdr:colOff>181080</xdr:colOff>
      <xdr:row>19</xdr:row>
      <xdr:rowOff>57240</xdr:rowOff>
    </xdr:from>
    <xdr:to>
      <xdr:col>1</xdr:col>
      <xdr:colOff>602640</xdr:colOff>
      <xdr:row>21</xdr:row>
      <xdr:rowOff>75</xdr:rowOff>
    </xdr:to>
    <xdr:sp macro="" textlink="">
      <xdr:nvSpPr>
        <xdr:cNvPr id="38" name="TextShap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993600" y="314568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L</a:t>
          </a:r>
          <a:endParaRPr/>
        </a:p>
      </xdr:txBody>
    </xdr:sp>
    <xdr:clientData/>
  </xdr:twoCellAnchor>
  <xdr:twoCellAnchor editAs="absolute">
    <xdr:from>
      <xdr:col>3</xdr:col>
      <xdr:colOff>40320</xdr:colOff>
      <xdr:row>25</xdr:row>
      <xdr:rowOff>86040</xdr:rowOff>
    </xdr:from>
    <xdr:to>
      <xdr:col>3</xdr:col>
      <xdr:colOff>585720</xdr:colOff>
      <xdr:row>30</xdr:row>
      <xdr:rowOff>75960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478600" y="4149720"/>
          <a:ext cx="545400" cy="802800"/>
        </a:xfrm>
        <a:prstGeom prst="leftBrace">
          <a:avLst>
            <a:gd name="adj1" fmla="val 5400"/>
            <a:gd name="adj2" fmla="val 10252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3</xdr:col>
      <xdr:colOff>426240</xdr:colOff>
      <xdr:row>16</xdr:row>
      <xdr:rowOff>47880</xdr:rowOff>
    </xdr:from>
    <xdr:to>
      <xdr:col>3</xdr:col>
      <xdr:colOff>426240</xdr:colOff>
      <xdr:row>24</xdr:row>
      <xdr:rowOff>76320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864520" y="264852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0</xdr:colOff>
      <xdr:row>20</xdr:row>
      <xdr:rowOff>3600</xdr:rowOff>
    </xdr:from>
    <xdr:to>
      <xdr:col>4</xdr:col>
      <xdr:colOff>87120</xdr:colOff>
      <xdr:row>20</xdr:row>
      <xdr:rowOff>3600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438280" y="325476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6</xdr:col>
      <xdr:colOff>760215</xdr:colOff>
      <xdr:row>16</xdr:row>
      <xdr:rowOff>28800</xdr:rowOff>
    </xdr:from>
    <xdr:to>
      <xdr:col>6</xdr:col>
      <xdr:colOff>760215</xdr:colOff>
      <xdr:row>24</xdr:row>
      <xdr:rowOff>57240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684400" y="262944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6</xdr:col>
      <xdr:colOff>381600</xdr:colOff>
      <xdr:row>19</xdr:row>
      <xdr:rowOff>147240</xdr:rowOff>
    </xdr:from>
    <xdr:to>
      <xdr:col>7</xdr:col>
      <xdr:colOff>468720</xdr:colOff>
      <xdr:row>19</xdr:row>
      <xdr:rowOff>147240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258160" y="323568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211320</xdr:colOff>
      <xdr:row>25</xdr:row>
      <xdr:rowOff>105480</xdr:rowOff>
    </xdr:from>
    <xdr:to>
      <xdr:col>3</xdr:col>
      <xdr:colOff>632880</xdr:colOff>
      <xdr:row>27</xdr:row>
      <xdr:rowOff>47520</xdr:rowOff>
    </xdr:to>
    <xdr:sp macro="" textlink="">
      <xdr:nvSpPr>
        <xdr:cNvPr id="44" name="TextShape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649600" y="416916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W</a:t>
          </a:r>
          <a:endParaRPr/>
        </a:p>
      </xdr:txBody>
    </xdr:sp>
    <xdr:clientData/>
  </xdr:twoCellAnchor>
  <xdr:twoCellAnchor editAs="absolute">
    <xdr:from>
      <xdr:col>5</xdr:col>
      <xdr:colOff>697680</xdr:colOff>
      <xdr:row>16</xdr:row>
      <xdr:rowOff>28800</xdr:rowOff>
    </xdr:from>
    <xdr:to>
      <xdr:col>5</xdr:col>
      <xdr:colOff>697680</xdr:colOff>
      <xdr:row>24</xdr:row>
      <xdr:rowOff>57240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761360" y="262944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5</xdr:col>
      <xdr:colOff>261360</xdr:colOff>
      <xdr:row>19</xdr:row>
      <xdr:rowOff>156960</xdr:rowOff>
    </xdr:from>
    <xdr:to>
      <xdr:col>6</xdr:col>
      <xdr:colOff>348480</xdr:colOff>
      <xdr:row>19</xdr:row>
      <xdr:rowOff>156960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325040" y="324540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743040</xdr:colOff>
      <xdr:row>7</xdr:row>
      <xdr:rowOff>28440</xdr:rowOff>
    </xdr:from>
    <xdr:to>
      <xdr:col>2</xdr:col>
      <xdr:colOff>299880</xdr:colOff>
      <xdr:row>16</xdr:row>
      <xdr:rowOff>18720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555560" y="1166040"/>
          <a:ext cx="369720" cy="1453320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4</xdr:col>
      <xdr:colOff>712440</xdr:colOff>
      <xdr:row>2</xdr:row>
      <xdr:rowOff>9360</xdr:rowOff>
    </xdr:from>
    <xdr:to>
      <xdr:col>5</xdr:col>
      <xdr:colOff>652320</xdr:colOff>
      <xdr:row>3</xdr:row>
      <xdr:rowOff>114480</xdr:rowOff>
    </xdr:to>
    <xdr:sp macro="" textlink="">
      <xdr:nvSpPr>
        <xdr:cNvPr id="48" name="TextShap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963600" y="334440"/>
          <a:ext cx="75240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PI*D/3</a:t>
          </a:r>
          <a:endParaRPr/>
        </a:p>
      </xdr:txBody>
    </xdr:sp>
    <xdr:clientData/>
  </xdr:twoCellAnchor>
  <xdr:twoCellAnchor editAs="absolute">
    <xdr:from>
      <xdr:col>1</xdr:col>
      <xdr:colOff>703080</xdr:colOff>
      <xdr:row>10</xdr:row>
      <xdr:rowOff>143640</xdr:rowOff>
    </xdr:from>
    <xdr:to>
      <xdr:col>2</xdr:col>
      <xdr:colOff>311760</xdr:colOff>
      <xdr:row>12</xdr:row>
      <xdr:rowOff>86040</xdr:rowOff>
    </xdr:to>
    <xdr:sp macro="" textlink="">
      <xdr:nvSpPr>
        <xdr:cNvPr id="49" name="TextShape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515600" y="176904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A</a:t>
          </a:r>
          <a:endParaRPr/>
        </a:p>
      </xdr:txBody>
    </xdr:sp>
    <xdr:clientData/>
  </xdr:twoCellAnchor>
  <xdr:twoCellAnchor editAs="absolute">
    <xdr:from>
      <xdr:col>2</xdr:col>
      <xdr:colOff>400320</xdr:colOff>
      <xdr:row>7</xdr:row>
      <xdr:rowOff>9720</xdr:rowOff>
    </xdr:from>
    <xdr:to>
      <xdr:col>7</xdr:col>
      <xdr:colOff>128880</xdr:colOff>
      <xdr:row>16</xdr:row>
      <xdr:rowOff>435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25720" y="1147320"/>
          <a:ext cx="3792600" cy="1453320"/>
        </a:xfrm>
        <a:prstGeom prst="rect">
          <a:avLst/>
        </a:prstGeom>
        <a:solidFill>
          <a:srgbClr val="FFFFFF"/>
        </a:solidFill>
        <a:ln w="36000">
          <a:solidFill>
            <a:srgbClr val="00FF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7</xdr:col>
      <xdr:colOff>289440</xdr:colOff>
      <xdr:row>6</xdr:row>
      <xdr:rowOff>153000</xdr:rowOff>
    </xdr:from>
    <xdr:to>
      <xdr:col>8</xdr:col>
      <xdr:colOff>582120</xdr:colOff>
      <xdr:row>15</xdr:row>
      <xdr:rowOff>143280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978880" y="1128240"/>
          <a:ext cx="1105560" cy="1453320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4</xdr:col>
      <xdr:colOff>561600</xdr:colOff>
      <xdr:row>10</xdr:row>
      <xdr:rowOff>95760</xdr:rowOff>
    </xdr:from>
    <xdr:to>
      <xdr:col>5</xdr:col>
      <xdr:colOff>170640</xdr:colOff>
      <xdr:row>12</xdr:row>
      <xdr:rowOff>38160</xdr:rowOff>
    </xdr:to>
    <xdr:sp macro="" textlink="">
      <xdr:nvSpPr>
        <xdr:cNvPr id="52" name="TextShap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812760" y="172116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B</a:t>
          </a:r>
          <a:endParaRPr/>
        </a:p>
      </xdr:txBody>
    </xdr:sp>
    <xdr:clientData/>
  </xdr:twoCellAnchor>
  <xdr:twoCellAnchor editAs="absolute">
    <xdr:from>
      <xdr:col>7</xdr:col>
      <xdr:colOff>632520</xdr:colOff>
      <xdr:row>10</xdr:row>
      <xdr:rowOff>38520</xdr:rowOff>
    </xdr:from>
    <xdr:to>
      <xdr:col>8</xdr:col>
      <xdr:colOff>241200</xdr:colOff>
      <xdr:row>11</xdr:row>
      <xdr:rowOff>143280</xdr:rowOff>
    </xdr:to>
    <xdr:sp macro="" textlink="">
      <xdr:nvSpPr>
        <xdr:cNvPr id="53" name="TextShape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321960" y="166392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C</a:t>
          </a:r>
          <a:endParaRPr/>
        </a:p>
      </xdr:txBody>
    </xdr:sp>
    <xdr:clientData/>
  </xdr:twoCellAnchor>
  <xdr:twoCellAnchor editAs="absolute">
    <xdr:from>
      <xdr:col>4</xdr:col>
      <xdr:colOff>555120</xdr:colOff>
      <xdr:row>16</xdr:row>
      <xdr:rowOff>28440</xdr:rowOff>
    </xdr:from>
    <xdr:to>
      <xdr:col>4</xdr:col>
      <xdr:colOff>555120</xdr:colOff>
      <xdr:row>24</xdr:row>
      <xdr:rowOff>56880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806280" y="262908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4</xdr:col>
      <xdr:colOff>118800</xdr:colOff>
      <xdr:row>19</xdr:row>
      <xdr:rowOff>156600</xdr:rowOff>
    </xdr:from>
    <xdr:to>
      <xdr:col>5</xdr:col>
      <xdr:colOff>206280</xdr:colOff>
      <xdr:row>19</xdr:row>
      <xdr:rowOff>156600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369960" y="324504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8</xdr:col>
      <xdr:colOff>163440</xdr:colOff>
      <xdr:row>16</xdr:row>
      <xdr:rowOff>75</xdr:rowOff>
    </xdr:from>
    <xdr:to>
      <xdr:col>8</xdr:col>
      <xdr:colOff>163440</xdr:colOff>
      <xdr:row>24</xdr:row>
      <xdr:rowOff>28080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6665760" y="2600280"/>
          <a:ext cx="0" cy="132912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7</xdr:col>
      <xdr:colOff>540000</xdr:colOff>
      <xdr:row>19</xdr:row>
      <xdr:rowOff>127800</xdr:rowOff>
    </xdr:from>
    <xdr:to>
      <xdr:col>8</xdr:col>
      <xdr:colOff>627120</xdr:colOff>
      <xdr:row>19</xdr:row>
      <xdr:rowOff>127800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229440" y="3216240"/>
          <a:ext cx="90000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7</xdr:col>
      <xdr:colOff>520200</xdr:colOff>
      <xdr:row>23</xdr:row>
      <xdr:rowOff>60840</xdr:rowOff>
    </xdr:from>
    <xdr:to>
      <xdr:col>8</xdr:col>
      <xdr:colOff>58320</xdr:colOff>
      <xdr:row>30</xdr:row>
      <xdr:rowOff>122040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209640" y="3799440"/>
          <a:ext cx="351000" cy="1199160"/>
        </a:xfrm>
        <a:prstGeom prst="upArrow">
          <a:avLst>
            <a:gd name="adj1" fmla="val 5400"/>
            <a:gd name="adj2" fmla="val 5400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8</xdr:col>
      <xdr:colOff>88920</xdr:colOff>
      <xdr:row>27</xdr:row>
      <xdr:rowOff>101520</xdr:rowOff>
    </xdr:from>
    <xdr:to>
      <xdr:col>8</xdr:col>
      <xdr:colOff>510480</xdr:colOff>
      <xdr:row>29</xdr:row>
      <xdr:rowOff>43920</xdr:rowOff>
    </xdr:to>
    <xdr:sp macro="" textlink="">
      <xdr:nvSpPr>
        <xdr:cNvPr id="59" name="TextShape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591240" y="4490640"/>
          <a:ext cx="421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VBird</a:t>
          </a:r>
          <a:endParaRPr/>
        </a:p>
      </xdr:txBody>
    </xdr:sp>
    <xdr:clientData/>
  </xdr:twoCellAnchor>
  <xdr:twoCellAnchor editAs="absolute">
    <xdr:from>
      <xdr:col>9</xdr:col>
      <xdr:colOff>369720</xdr:colOff>
      <xdr:row>9</xdr:row>
      <xdr:rowOff>5400</xdr:rowOff>
    </xdr:from>
    <xdr:to>
      <xdr:col>10</xdr:col>
      <xdr:colOff>509760</xdr:colOff>
      <xdr:row>10</xdr:row>
      <xdr:rowOff>110520</xdr:rowOff>
    </xdr:to>
    <xdr:sp macro="" textlink="">
      <xdr:nvSpPr>
        <xdr:cNvPr id="60" name="TextShape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684920" y="1468440"/>
          <a:ext cx="952560" cy="26748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VBlade</a:t>
          </a:r>
          <a:endParaRPr/>
        </a:p>
      </xdr:txBody>
    </xdr:sp>
    <xdr:clientData/>
  </xdr:twoCellAnchor>
  <xdr:twoCellAnchor editAs="absolute">
    <xdr:from>
      <xdr:col>8</xdr:col>
      <xdr:colOff>662400</xdr:colOff>
      <xdr:row>3</xdr:row>
      <xdr:rowOff>48600</xdr:rowOff>
    </xdr:from>
    <xdr:to>
      <xdr:col>9</xdr:col>
      <xdr:colOff>440280</xdr:colOff>
      <xdr:row>38</xdr:row>
      <xdr:rowOff>38160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7164720" y="536040"/>
          <a:ext cx="590760" cy="5679360"/>
        </a:xfrm>
        <a:prstGeom prst="leftBrace">
          <a:avLst>
            <a:gd name="adj1" fmla="val 1800"/>
            <a:gd name="adj2" fmla="val 10800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2</xdr:col>
      <xdr:colOff>39960</xdr:colOff>
      <xdr:row>49</xdr:row>
      <xdr:rowOff>43417</xdr:rowOff>
    </xdr:from>
    <xdr:to>
      <xdr:col>2</xdr:col>
      <xdr:colOff>358801</xdr:colOff>
      <xdr:row>58</xdr:row>
      <xdr:rowOff>137642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B57C9230-9A7A-4CDB-BEE6-17240B61E16A}"/>
            </a:ext>
          </a:extLst>
        </xdr:cNvPr>
        <xdr:cNvSpPr/>
      </xdr:nvSpPr>
      <xdr:spPr>
        <a:xfrm>
          <a:off x="1563960" y="7941840"/>
          <a:ext cx="318841" cy="1544956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2</xdr:col>
      <xdr:colOff>0</xdr:colOff>
      <xdr:row>53</xdr:row>
      <xdr:rowOff>61974</xdr:rowOff>
    </xdr:from>
    <xdr:to>
      <xdr:col>2</xdr:col>
      <xdr:colOff>370681</xdr:colOff>
      <xdr:row>55</xdr:row>
      <xdr:rowOff>52091</xdr:rowOff>
    </xdr:to>
    <xdr:sp macro="" textlink="">
      <xdr:nvSpPr>
        <xdr:cNvPr id="70" name="TextShape 1">
          <a:extLst>
            <a:ext uri="{FF2B5EF4-FFF2-40B4-BE49-F238E27FC236}">
              <a16:creationId xmlns:a16="http://schemas.microsoft.com/office/drawing/2014/main" id="{455CC254-68C8-46F2-B823-F51552E08359}"/>
            </a:ext>
          </a:extLst>
        </xdr:cNvPr>
        <xdr:cNvSpPr txBox="1"/>
      </xdr:nvSpPr>
      <xdr:spPr>
        <a:xfrm>
          <a:off x="1524000" y="8605166"/>
          <a:ext cx="370681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A</a:t>
          </a:r>
          <a:endParaRPr/>
        </a:p>
      </xdr:txBody>
    </xdr:sp>
    <xdr:clientData/>
  </xdr:twoCellAnchor>
  <xdr:twoCellAnchor editAs="absolute">
    <xdr:from>
      <xdr:col>2</xdr:col>
      <xdr:colOff>459241</xdr:colOff>
      <xdr:row>49</xdr:row>
      <xdr:rowOff>19080</xdr:rowOff>
    </xdr:from>
    <xdr:to>
      <xdr:col>7</xdr:col>
      <xdr:colOff>187801</xdr:colOff>
      <xdr:row>58</xdr:row>
      <xdr:rowOff>118922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7540559-CE1F-40BD-890E-7E87DE707341}"/>
            </a:ext>
          </a:extLst>
        </xdr:cNvPr>
        <xdr:cNvSpPr/>
      </xdr:nvSpPr>
      <xdr:spPr>
        <a:xfrm>
          <a:off x="1983241" y="7917503"/>
          <a:ext cx="3538560" cy="1550573"/>
        </a:xfrm>
        <a:prstGeom prst="rect">
          <a:avLst/>
        </a:prstGeom>
        <a:solidFill>
          <a:srgbClr val="FFFFFF"/>
        </a:solidFill>
        <a:ln w="36000">
          <a:solidFill>
            <a:srgbClr val="00FF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7</xdr:col>
      <xdr:colOff>348361</xdr:colOff>
      <xdr:row>49</xdr:row>
      <xdr:rowOff>0</xdr:rowOff>
    </xdr:from>
    <xdr:to>
      <xdr:col>8</xdr:col>
      <xdr:colOff>641040</xdr:colOff>
      <xdr:row>58</xdr:row>
      <xdr:rowOff>97254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22B0E5D7-401B-4FB9-8E49-6A407A0EAA25}"/>
            </a:ext>
          </a:extLst>
        </xdr:cNvPr>
        <xdr:cNvSpPr/>
      </xdr:nvSpPr>
      <xdr:spPr>
        <a:xfrm>
          <a:off x="5682361" y="7898423"/>
          <a:ext cx="1054679" cy="1547985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4</xdr:col>
      <xdr:colOff>620520</xdr:colOff>
      <xdr:row>53</xdr:row>
      <xdr:rowOff>9210</xdr:rowOff>
    </xdr:from>
    <xdr:to>
      <xdr:col>5</xdr:col>
      <xdr:colOff>229560</xdr:colOff>
      <xdr:row>54</xdr:row>
      <xdr:rowOff>160519</xdr:rowOff>
    </xdr:to>
    <xdr:sp macro="" textlink="">
      <xdr:nvSpPr>
        <xdr:cNvPr id="73" name="TextShape 1">
          <a:extLst>
            <a:ext uri="{FF2B5EF4-FFF2-40B4-BE49-F238E27FC236}">
              <a16:creationId xmlns:a16="http://schemas.microsoft.com/office/drawing/2014/main" id="{61EC9F89-E4C8-4476-A440-4331711C0E23}"/>
            </a:ext>
          </a:extLst>
        </xdr:cNvPr>
        <xdr:cNvSpPr txBox="1"/>
      </xdr:nvSpPr>
      <xdr:spPr>
        <a:xfrm>
          <a:off x="3668520" y="8552402"/>
          <a:ext cx="371040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B</a:t>
          </a:r>
          <a:endParaRPr/>
        </a:p>
      </xdr:txBody>
    </xdr:sp>
    <xdr:clientData/>
  </xdr:twoCellAnchor>
  <xdr:twoCellAnchor editAs="absolute">
    <xdr:from>
      <xdr:col>7</xdr:col>
      <xdr:colOff>691441</xdr:colOff>
      <xdr:row>52</xdr:row>
      <xdr:rowOff>113162</xdr:rowOff>
    </xdr:from>
    <xdr:to>
      <xdr:col>8</xdr:col>
      <xdr:colOff>300120</xdr:colOff>
      <xdr:row>54</xdr:row>
      <xdr:rowOff>70615</xdr:rowOff>
    </xdr:to>
    <xdr:sp macro="" textlink="">
      <xdr:nvSpPr>
        <xdr:cNvPr id="74" name="TextShape 1">
          <a:extLst>
            <a:ext uri="{FF2B5EF4-FFF2-40B4-BE49-F238E27FC236}">
              <a16:creationId xmlns:a16="http://schemas.microsoft.com/office/drawing/2014/main" id="{0A77E2FB-2108-4CB1-B4A1-65D40FAA52DD}"/>
            </a:ext>
          </a:extLst>
        </xdr:cNvPr>
        <xdr:cNvSpPr txBox="1"/>
      </xdr:nvSpPr>
      <xdr:spPr>
        <a:xfrm>
          <a:off x="6025441" y="8495162"/>
          <a:ext cx="370679" cy="279838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C</a:t>
          </a:r>
          <a:endParaRPr/>
        </a:p>
      </xdr:txBody>
    </xdr:sp>
    <xdr:clientData/>
  </xdr:twoCellAnchor>
  <xdr:twoCellAnchor editAs="absolute">
    <xdr:from>
      <xdr:col>9</xdr:col>
      <xdr:colOff>128235</xdr:colOff>
      <xdr:row>51</xdr:row>
      <xdr:rowOff>31821</xdr:rowOff>
    </xdr:from>
    <xdr:to>
      <xdr:col>10</xdr:col>
      <xdr:colOff>268275</xdr:colOff>
      <xdr:row>52</xdr:row>
      <xdr:rowOff>148528</xdr:rowOff>
    </xdr:to>
    <xdr:sp macro="" textlink="">
      <xdr:nvSpPr>
        <xdr:cNvPr id="75" name="TextShape 1">
          <a:extLst>
            <a:ext uri="{FF2B5EF4-FFF2-40B4-BE49-F238E27FC236}">
              <a16:creationId xmlns:a16="http://schemas.microsoft.com/office/drawing/2014/main" id="{14F4A1A3-795F-41C6-96B7-907B9CD7743C}"/>
            </a:ext>
          </a:extLst>
        </xdr:cNvPr>
        <xdr:cNvSpPr txBox="1"/>
      </xdr:nvSpPr>
      <xdr:spPr>
        <a:xfrm>
          <a:off x="6986235" y="8252629"/>
          <a:ext cx="902040" cy="277899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VBlade</a:t>
          </a:r>
          <a:endParaRPr/>
        </a:p>
      </xdr:txBody>
    </xdr:sp>
    <xdr:clientData/>
  </xdr:twoCellAnchor>
  <xdr:twoCellAnchor editAs="absolute">
    <xdr:from>
      <xdr:col>7</xdr:col>
      <xdr:colOff>435691</xdr:colOff>
      <xdr:row>99</xdr:row>
      <xdr:rowOff>12226</xdr:rowOff>
    </xdr:from>
    <xdr:to>
      <xdr:col>9</xdr:col>
      <xdr:colOff>117231</xdr:colOff>
      <xdr:row>108</xdr:row>
      <xdr:rowOff>86707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8555F73B-FFD5-495E-A35F-2A453A58A55B}"/>
            </a:ext>
          </a:extLst>
        </xdr:cNvPr>
        <xdr:cNvSpPr/>
      </xdr:nvSpPr>
      <xdr:spPr>
        <a:xfrm flipH="1">
          <a:off x="5769691" y="15970264"/>
          <a:ext cx="1205540" cy="1525212"/>
        </a:xfrm>
        <a:prstGeom prst="leftBrace">
          <a:avLst>
            <a:gd name="adj1" fmla="val 1800"/>
            <a:gd name="adj2" fmla="val 45118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</xdr:col>
      <xdr:colOff>435</xdr:colOff>
      <xdr:row>108</xdr:row>
      <xdr:rowOff>110282</xdr:rowOff>
    </xdr:from>
    <xdr:to>
      <xdr:col>1</xdr:col>
      <xdr:colOff>435</xdr:colOff>
      <xdr:row>117</xdr:row>
      <xdr:rowOff>50555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AD73D890-18C4-4A23-BDFA-8F76E2023ABB}"/>
            </a:ext>
          </a:extLst>
        </xdr:cNvPr>
        <xdr:cNvSpPr/>
      </xdr:nvSpPr>
      <xdr:spPr>
        <a:xfrm>
          <a:off x="762435" y="17519051"/>
          <a:ext cx="0" cy="1391004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0</xdr:col>
      <xdr:colOff>387074</xdr:colOff>
      <xdr:row>113</xdr:row>
      <xdr:rowOff>29542</xdr:rowOff>
    </xdr:from>
    <xdr:to>
      <xdr:col>1</xdr:col>
      <xdr:colOff>474195</xdr:colOff>
      <xdr:row>113</xdr:row>
      <xdr:rowOff>29542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E8564EBA-7B9F-4C6F-8CBF-B6234D7E0C5B}"/>
            </a:ext>
          </a:extLst>
        </xdr:cNvPr>
        <xdr:cNvSpPr/>
      </xdr:nvSpPr>
      <xdr:spPr>
        <a:xfrm>
          <a:off x="387074" y="18244273"/>
          <a:ext cx="849121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8</xdr:col>
      <xdr:colOff>427891</xdr:colOff>
      <xdr:row>105</xdr:row>
      <xdr:rowOff>59417</xdr:rowOff>
    </xdr:from>
    <xdr:to>
      <xdr:col>10</xdr:col>
      <xdr:colOff>173118</xdr:colOff>
      <xdr:row>106</xdr:row>
      <xdr:rowOff>154848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38DD9E37-490F-491A-A957-4D1C41813B89}"/>
            </a:ext>
          </a:extLst>
        </xdr:cNvPr>
        <xdr:cNvSpPr/>
      </xdr:nvSpPr>
      <xdr:spPr>
        <a:xfrm>
          <a:off x="6523891" y="16984609"/>
          <a:ext cx="1269227" cy="256624"/>
        </a:xfrm>
        <a:prstGeom prst="leftArrow">
          <a:avLst>
            <a:gd name="adj1" fmla="val 26205"/>
            <a:gd name="adj2" fmla="val 137189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0</xdr:col>
      <xdr:colOff>0</xdr:colOff>
      <xdr:row>108</xdr:row>
      <xdr:rowOff>106614</xdr:rowOff>
    </xdr:from>
    <xdr:to>
      <xdr:col>0</xdr:col>
      <xdr:colOff>717436</xdr:colOff>
      <xdr:row>117</xdr:row>
      <xdr:rowOff>38349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77E26A04-A030-4D4C-91DA-A3FD61B5C584}"/>
            </a:ext>
          </a:extLst>
        </xdr:cNvPr>
        <xdr:cNvSpPr/>
      </xdr:nvSpPr>
      <xdr:spPr>
        <a:xfrm>
          <a:off x="0" y="17515383"/>
          <a:ext cx="717436" cy="1382466"/>
        </a:xfrm>
        <a:prstGeom prst="leftBrace">
          <a:avLst>
            <a:gd name="adj1" fmla="val 5400"/>
            <a:gd name="adj2" fmla="val 38708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1</xdr:col>
      <xdr:colOff>542258</xdr:colOff>
      <xdr:row>113</xdr:row>
      <xdr:rowOff>33956</xdr:rowOff>
    </xdr:from>
    <xdr:to>
      <xdr:col>2</xdr:col>
      <xdr:colOff>564175</xdr:colOff>
      <xdr:row>123</xdr:row>
      <xdr:rowOff>26629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E1122810-DEAB-49AD-9782-8E871A477805}"/>
            </a:ext>
          </a:extLst>
        </xdr:cNvPr>
        <xdr:cNvSpPr/>
      </xdr:nvSpPr>
      <xdr:spPr>
        <a:xfrm rot="16200000">
          <a:off x="893919" y="18659026"/>
          <a:ext cx="1604596" cy="783917"/>
        </a:xfrm>
        <a:prstGeom prst="leftBrace">
          <a:avLst>
            <a:gd name="adj1" fmla="val 9799"/>
            <a:gd name="adj2" fmla="val 45120"/>
          </a:avLst>
        </a:prstGeom>
        <a:ln>
          <a:solidFill>
            <a:srgbClr val="808080"/>
          </a:solidFill>
        </a:ln>
      </xdr:spPr>
    </xdr:sp>
    <xdr:clientData/>
  </xdr:twoCellAnchor>
  <xdr:twoCellAnchor editAs="absolute">
    <xdr:from>
      <xdr:col>2</xdr:col>
      <xdr:colOff>150914</xdr:colOff>
      <xdr:row>109</xdr:row>
      <xdr:rowOff>5609</xdr:rowOff>
    </xdr:from>
    <xdr:to>
      <xdr:col>2</xdr:col>
      <xdr:colOff>150914</xdr:colOff>
      <xdr:row>117</xdr:row>
      <xdr:rowOff>109274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9941C90E-6B52-4D09-AB08-ED8DC2847C52}"/>
            </a:ext>
          </a:extLst>
        </xdr:cNvPr>
        <xdr:cNvSpPr/>
      </xdr:nvSpPr>
      <xdr:spPr>
        <a:xfrm>
          <a:off x="1674914" y="17575571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537555</xdr:colOff>
      <xdr:row>113</xdr:row>
      <xdr:rowOff>31802</xdr:rowOff>
    </xdr:from>
    <xdr:to>
      <xdr:col>2</xdr:col>
      <xdr:colOff>573794</xdr:colOff>
      <xdr:row>113</xdr:row>
      <xdr:rowOff>31802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B04DE14-8387-4A1C-9474-E3966A520807}"/>
            </a:ext>
          </a:extLst>
        </xdr:cNvPr>
        <xdr:cNvSpPr/>
      </xdr:nvSpPr>
      <xdr:spPr>
        <a:xfrm>
          <a:off x="1299555" y="18246533"/>
          <a:ext cx="798239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5</xdr:col>
      <xdr:colOff>583802</xdr:colOff>
      <xdr:row>108</xdr:row>
      <xdr:rowOff>147722</xdr:rowOff>
    </xdr:from>
    <xdr:to>
      <xdr:col>5</xdr:col>
      <xdr:colOff>583802</xdr:colOff>
      <xdr:row>117</xdr:row>
      <xdr:rowOff>90194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4BBF0CA-B1EB-4279-90A3-54F9E00E387E}"/>
            </a:ext>
          </a:extLst>
        </xdr:cNvPr>
        <xdr:cNvSpPr/>
      </xdr:nvSpPr>
      <xdr:spPr>
        <a:xfrm>
          <a:off x="4393802" y="17556491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5</xdr:col>
      <xdr:colOff>157562</xdr:colOff>
      <xdr:row>113</xdr:row>
      <xdr:rowOff>12722</xdr:rowOff>
    </xdr:from>
    <xdr:to>
      <xdr:col>6</xdr:col>
      <xdr:colOff>244683</xdr:colOff>
      <xdr:row>113</xdr:row>
      <xdr:rowOff>12722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8088B1A2-501F-43D1-A99C-12C5A49C5BCF}"/>
            </a:ext>
          </a:extLst>
        </xdr:cNvPr>
        <xdr:cNvSpPr/>
      </xdr:nvSpPr>
      <xdr:spPr>
        <a:xfrm>
          <a:off x="3967562" y="18227453"/>
          <a:ext cx="849121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67879</xdr:colOff>
      <xdr:row>121</xdr:row>
      <xdr:rowOff>105700</xdr:rowOff>
    </xdr:from>
    <xdr:to>
      <xdr:col>2</xdr:col>
      <xdr:colOff>489439</xdr:colOff>
      <xdr:row>123</xdr:row>
      <xdr:rowOff>64245</xdr:rowOff>
    </xdr:to>
    <xdr:sp macro="" textlink="">
      <xdr:nvSpPr>
        <xdr:cNvPr id="86" name="TextShape 1">
          <a:extLst>
            <a:ext uri="{FF2B5EF4-FFF2-40B4-BE49-F238E27FC236}">
              <a16:creationId xmlns:a16="http://schemas.microsoft.com/office/drawing/2014/main" id="{19EB945D-DB72-44C7-A69E-40FFA513CD4F}"/>
            </a:ext>
          </a:extLst>
        </xdr:cNvPr>
        <xdr:cNvSpPr txBox="1"/>
      </xdr:nvSpPr>
      <xdr:spPr>
        <a:xfrm>
          <a:off x="1591879" y="19609969"/>
          <a:ext cx="421560" cy="280930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W</a:t>
          </a:r>
          <a:endParaRPr/>
        </a:p>
      </xdr:txBody>
    </xdr:sp>
    <xdr:clientData/>
  </xdr:twoCellAnchor>
  <xdr:twoCellAnchor editAs="absolute">
    <xdr:from>
      <xdr:col>4</xdr:col>
      <xdr:colOff>422354</xdr:colOff>
      <xdr:row>108</xdr:row>
      <xdr:rowOff>147722</xdr:rowOff>
    </xdr:from>
    <xdr:to>
      <xdr:col>4</xdr:col>
      <xdr:colOff>422354</xdr:colOff>
      <xdr:row>117</xdr:row>
      <xdr:rowOff>90194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C76D2F67-9F4A-4765-8038-B9EFCDC393C8}"/>
            </a:ext>
          </a:extLst>
        </xdr:cNvPr>
        <xdr:cNvSpPr/>
      </xdr:nvSpPr>
      <xdr:spPr>
        <a:xfrm>
          <a:off x="3470354" y="17556491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748034</xdr:colOff>
      <xdr:row>113</xdr:row>
      <xdr:rowOff>22442</xdr:rowOff>
    </xdr:from>
    <xdr:to>
      <xdr:col>5</xdr:col>
      <xdr:colOff>73154</xdr:colOff>
      <xdr:row>113</xdr:row>
      <xdr:rowOff>22442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BA943CFA-9911-4AEF-9066-CF06EF8B7D32}"/>
            </a:ext>
          </a:extLst>
        </xdr:cNvPr>
        <xdr:cNvSpPr/>
      </xdr:nvSpPr>
      <xdr:spPr>
        <a:xfrm>
          <a:off x="3034034" y="18237173"/>
          <a:ext cx="84912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0</xdr:col>
      <xdr:colOff>467714</xdr:colOff>
      <xdr:row>99</xdr:row>
      <xdr:rowOff>43417</xdr:rowOff>
    </xdr:from>
    <xdr:to>
      <xdr:col>1</xdr:col>
      <xdr:colOff>24555</xdr:colOff>
      <xdr:row>108</xdr:row>
      <xdr:rowOff>137642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DF9CC2F-8F45-4DCD-8E8C-DE09647025E6}"/>
            </a:ext>
          </a:extLst>
        </xdr:cNvPr>
        <xdr:cNvSpPr/>
      </xdr:nvSpPr>
      <xdr:spPr>
        <a:xfrm>
          <a:off x="467714" y="16001455"/>
          <a:ext cx="318841" cy="1544956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0</xdr:col>
      <xdr:colOff>427754</xdr:colOff>
      <xdr:row>103</xdr:row>
      <xdr:rowOff>61973</xdr:rowOff>
    </xdr:from>
    <xdr:to>
      <xdr:col>1</xdr:col>
      <xdr:colOff>36435</xdr:colOff>
      <xdr:row>105</xdr:row>
      <xdr:rowOff>52091</xdr:rowOff>
    </xdr:to>
    <xdr:sp macro="" textlink="">
      <xdr:nvSpPr>
        <xdr:cNvPr id="90" name="TextShape 1">
          <a:extLst>
            <a:ext uri="{FF2B5EF4-FFF2-40B4-BE49-F238E27FC236}">
              <a16:creationId xmlns:a16="http://schemas.microsoft.com/office/drawing/2014/main" id="{2AC96DAB-BF4A-419D-89A2-EACB19A49A60}"/>
            </a:ext>
          </a:extLst>
        </xdr:cNvPr>
        <xdr:cNvSpPr txBox="1"/>
      </xdr:nvSpPr>
      <xdr:spPr>
        <a:xfrm>
          <a:off x="427754" y="16664781"/>
          <a:ext cx="370681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A</a:t>
          </a:r>
          <a:endParaRPr/>
        </a:p>
      </xdr:txBody>
    </xdr:sp>
    <xdr:clientData/>
  </xdr:twoCellAnchor>
  <xdr:twoCellAnchor editAs="absolute">
    <xdr:from>
      <xdr:col>1</xdr:col>
      <xdr:colOff>124995</xdr:colOff>
      <xdr:row>99</xdr:row>
      <xdr:rowOff>19080</xdr:rowOff>
    </xdr:from>
    <xdr:to>
      <xdr:col>5</xdr:col>
      <xdr:colOff>615555</xdr:colOff>
      <xdr:row>108</xdr:row>
      <xdr:rowOff>118922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FA2B61D3-9A5F-44BC-B8AE-93BF2A28734B}"/>
            </a:ext>
          </a:extLst>
        </xdr:cNvPr>
        <xdr:cNvSpPr/>
      </xdr:nvSpPr>
      <xdr:spPr>
        <a:xfrm>
          <a:off x="886995" y="15977118"/>
          <a:ext cx="3538560" cy="1550573"/>
        </a:xfrm>
        <a:prstGeom prst="rect">
          <a:avLst/>
        </a:prstGeom>
        <a:solidFill>
          <a:srgbClr val="FFFFFF"/>
        </a:solidFill>
        <a:ln w="36000">
          <a:solidFill>
            <a:srgbClr val="00FF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6</xdr:col>
      <xdr:colOff>14115</xdr:colOff>
      <xdr:row>98</xdr:row>
      <xdr:rowOff>161192</xdr:rowOff>
    </xdr:from>
    <xdr:to>
      <xdr:col>7</xdr:col>
      <xdr:colOff>306794</xdr:colOff>
      <xdr:row>108</xdr:row>
      <xdr:rowOff>97254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BE79C9AA-582B-45CF-8777-768805DD898A}"/>
            </a:ext>
          </a:extLst>
        </xdr:cNvPr>
        <xdr:cNvSpPr/>
      </xdr:nvSpPr>
      <xdr:spPr>
        <a:xfrm>
          <a:off x="4586115" y="15958038"/>
          <a:ext cx="1054679" cy="1547985"/>
        </a:xfrm>
        <a:prstGeom prst="rect">
          <a:avLst/>
        </a:prstGeom>
        <a:solidFill>
          <a:srgbClr val="FFFFFF"/>
        </a:solidFill>
        <a:ln w="36000">
          <a:solidFill>
            <a:srgbClr val="800000"/>
          </a:solidFill>
          <a:custDash>
            <a:ds d="51000" sp="127000"/>
            <a:ds d="51000" sp="127000"/>
            <a:ds d="254000" sp="127000"/>
            <a:ds d="254000" sp="127000"/>
            <a:ds d="254000" sp="127000"/>
          </a:custDash>
          <a:round/>
        </a:ln>
      </xdr:spPr>
    </xdr:sp>
    <xdr:clientData/>
  </xdr:twoCellAnchor>
  <xdr:twoCellAnchor editAs="absolute">
    <xdr:from>
      <xdr:col>3</xdr:col>
      <xdr:colOff>286274</xdr:colOff>
      <xdr:row>103</xdr:row>
      <xdr:rowOff>9209</xdr:rowOff>
    </xdr:from>
    <xdr:to>
      <xdr:col>3</xdr:col>
      <xdr:colOff>657314</xdr:colOff>
      <xdr:row>104</xdr:row>
      <xdr:rowOff>160519</xdr:rowOff>
    </xdr:to>
    <xdr:sp macro="" textlink="">
      <xdr:nvSpPr>
        <xdr:cNvPr id="93" name="TextShape 1">
          <a:extLst>
            <a:ext uri="{FF2B5EF4-FFF2-40B4-BE49-F238E27FC236}">
              <a16:creationId xmlns:a16="http://schemas.microsoft.com/office/drawing/2014/main" id="{93B9B74C-4A05-4B34-BC31-06D40ACB63DF}"/>
            </a:ext>
          </a:extLst>
        </xdr:cNvPr>
        <xdr:cNvSpPr txBox="1"/>
      </xdr:nvSpPr>
      <xdr:spPr>
        <a:xfrm>
          <a:off x="2572274" y="16612017"/>
          <a:ext cx="371040" cy="312502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B</a:t>
          </a:r>
          <a:endParaRPr/>
        </a:p>
      </xdr:txBody>
    </xdr:sp>
    <xdr:clientData/>
  </xdr:twoCellAnchor>
  <xdr:twoCellAnchor editAs="absolute">
    <xdr:from>
      <xdr:col>6</xdr:col>
      <xdr:colOff>357195</xdr:colOff>
      <xdr:row>102</xdr:row>
      <xdr:rowOff>113162</xdr:rowOff>
    </xdr:from>
    <xdr:to>
      <xdr:col>6</xdr:col>
      <xdr:colOff>727874</xdr:colOff>
      <xdr:row>104</xdr:row>
      <xdr:rowOff>70615</xdr:rowOff>
    </xdr:to>
    <xdr:sp macro="" textlink="">
      <xdr:nvSpPr>
        <xdr:cNvPr id="94" name="TextShape 1">
          <a:extLst>
            <a:ext uri="{FF2B5EF4-FFF2-40B4-BE49-F238E27FC236}">
              <a16:creationId xmlns:a16="http://schemas.microsoft.com/office/drawing/2014/main" id="{E8625254-021C-4524-8A5A-8D814EBF2676}"/>
            </a:ext>
          </a:extLst>
        </xdr:cNvPr>
        <xdr:cNvSpPr txBox="1"/>
      </xdr:nvSpPr>
      <xdr:spPr>
        <a:xfrm>
          <a:off x="4929195" y="16554777"/>
          <a:ext cx="370679" cy="279838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C</a:t>
          </a:r>
          <a:endParaRPr/>
        </a:p>
      </xdr:txBody>
    </xdr:sp>
    <xdr:clientData/>
  </xdr:twoCellAnchor>
  <xdr:twoCellAnchor editAs="absolute">
    <xdr:from>
      <xdr:col>3</xdr:col>
      <xdr:colOff>279794</xdr:colOff>
      <xdr:row>108</xdr:row>
      <xdr:rowOff>147362</xdr:rowOff>
    </xdr:from>
    <xdr:to>
      <xdr:col>3</xdr:col>
      <xdr:colOff>279794</xdr:colOff>
      <xdr:row>117</xdr:row>
      <xdr:rowOff>89834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E73E9604-8A1B-4D38-B115-F7528FB59FD2}"/>
            </a:ext>
          </a:extLst>
        </xdr:cNvPr>
        <xdr:cNvSpPr/>
      </xdr:nvSpPr>
      <xdr:spPr>
        <a:xfrm>
          <a:off x="2565794" y="17556131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605474</xdr:colOff>
      <xdr:row>113</xdr:row>
      <xdr:rowOff>22082</xdr:rowOff>
    </xdr:from>
    <xdr:to>
      <xdr:col>3</xdr:col>
      <xdr:colOff>692954</xdr:colOff>
      <xdr:row>113</xdr:row>
      <xdr:rowOff>22082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7BB541E5-E457-40B4-9C7C-C4770EF08A16}"/>
            </a:ext>
          </a:extLst>
        </xdr:cNvPr>
        <xdr:cNvSpPr/>
      </xdr:nvSpPr>
      <xdr:spPr>
        <a:xfrm>
          <a:off x="2129474" y="18236813"/>
          <a:ext cx="849480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6</xdr:col>
      <xdr:colOff>694075</xdr:colOff>
      <xdr:row>108</xdr:row>
      <xdr:rowOff>155197</xdr:rowOff>
    </xdr:from>
    <xdr:to>
      <xdr:col>6</xdr:col>
      <xdr:colOff>694075</xdr:colOff>
      <xdr:row>117</xdr:row>
      <xdr:rowOff>97669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8A5C2552-B78F-438F-B264-E284AA161098}"/>
            </a:ext>
          </a:extLst>
        </xdr:cNvPr>
        <xdr:cNvSpPr/>
      </xdr:nvSpPr>
      <xdr:spPr>
        <a:xfrm>
          <a:off x="5266075" y="17563966"/>
          <a:ext cx="0" cy="1393203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6</xdr:col>
      <xdr:colOff>308636</xdr:colOff>
      <xdr:row>113</xdr:row>
      <xdr:rowOff>29917</xdr:rowOff>
    </xdr:from>
    <xdr:to>
      <xdr:col>7</xdr:col>
      <xdr:colOff>395755</xdr:colOff>
      <xdr:row>113</xdr:row>
      <xdr:rowOff>29917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8456743F-5D7A-4947-BE92-E09582D290DD}"/>
            </a:ext>
          </a:extLst>
        </xdr:cNvPr>
        <xdr:cNvSpPr/>
      </xdr:nvSpPr>
      <xdr:spPr>
        <a:xfrm>
          <a:off x="4880636" y="18244648"/>
          <a:ext cx="849119" cy="0"/>
        </a:xfrm>
        <a:prstGeom prst="line">
          <a:avLst/>
        </a:prstGeom>
        <a:ln w="36000">
          <a:solidFill>
            <a:srgbClr val="000000"/>
          </a:solidFill>
          <a:round/>
        </a:ln>
      </xdr:spPr>
    </xdr:sp>
    <xdr:clientData/>
  </xdr:twoCellAnchor>
  <xdr:twoCellAnchor editAs="absolute">
    <xdr:from>
      <xdr:col>6</xdr:col>
      <xdr:colOff>98336</xdr:colOff>
      <xdr:row>115</xdr:row>
      <xdr:rowOff>139745</xdr:rowOff>
    </xdr:from>
    <xdr:to>
      <xdr:col>6</xdr:col>
      <xdr:colOff>392186</xdr:colOff>
      <xdr:row>123</xdr:row>
      <xdr:rowOff>113901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C389E6F5-FD73-4A36-9C17-A8D249329FDC}"/>
            </a:ext>
          </a:extLst>
        </xdr:cNvPr>
        <xdr:cNvSpPr/>
      </xdr:nvSpPr>
      <xdr:spPr>
        <a:xfrm>
          <a:off x="4670336" y="18676860"/>
          <a:ext cx="293850" cy="1263695"/>
        </a:xfrm>
        <a:prstGeom prst="upArrow">
          <a:avLst>
            <a:gd name="adj1" fmla="val 30335"/>
            <a:gd name="adj2" fmla="val 188710"/>
          </a:avLst>
        </a:prstGeom>
        <a:solidFill>
          <a:srgbClr val="CFE7F5"/>
        </a:solidFill>
        <a:ln>
          <a:solidFill>
            <a:srgbClr val="808080"/>
          </a:solidFill>
        </a:ln>
      </xdr:spPr>
    </xdr:sp>
    <xdr:clientData/>
  </xdr:twoCellAnchor>
  <xdr:twoCellAnchor editAs="absolute">
    <xdr:from>
      <xdr:col>5</xdr:col>
      <xdr:colOff>524306</xdr:colOff>
      <xdr:row>119</xdr:row>
      <xdr:rowOff>98120</xdr:rowOff>
    </xdr:from>
    <xdr:to>
      <xdr:col>6</xdr:col>
      <xdr:colOff>183866</xdr:colOff>
      <xdr:row>121</xdr:row>
      <xdr:rowOff>58160</xdr:rowOff>
    </xdr:to>
    <xdr:sp macro="" textlink="">
      <xdr:nvSpPr>
        <xdr:cNvPr id="100" name="TextShape 1">
          <a:extLst>
            <a:ext uri="{FF2B5EF4-FFF2-40B4-BE49-F238E27FC236}">
              <a16:creationId xmlns:a16="http://schemas.microsoft.com/office/drawing/2014/main" id="{FCFAA76B-B2E2-4B78-BFBE-1FEC664BD023}"/>
            </a:ext>
          </a:extLst>
        </xdr:cNvPr>
        <xdr:cNvSpPr txBox="1"/>
      </xdr:nvSpPr>
      <xdr:spPr>
        <a:xfrm>
          <a:off x="4334306" y="19280005"/>
          <a:ext cx="421560" cy="282424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VBird</a:t>
          </a:r>
          <a:endParaRPr/>
        </a:p>
      </xdr:txBody>
    </xdr:sp>
    <xdr:clientData/>
  </xdr:twoCellAnchor>
  <xdr:twoCellAnchor editAs="absolute">
    <xdr:from>
      <xdr:col>7</xdr:col>
      <xdr:colOff>555989</xdr:colOff>
      <xdr:row>101</xdr:row>
      <xdr:rowOff>31821</xdr:rowOff>
    </xdr:from>
    <xdr:to>
      <xdr:col>8</xdr:col>
      <xdr:colOff>696029</xdr:colOff>
      <xdr:row>102</xdr:row>
      <xdr:rowOff>148528</xdr:rowOff>
    </xdr:to>
    <xdr:sp macro="" textlink="">
      <xdr:nvSpPr>
        <xdr:cNvPr id="101" name="TextShape 1">
          <a:extLst>
            <a:ext uri="{FF2B5EF4-FFF2-40B4-BE49-F238E27FC236}">
              <a16:creationId xmlns:a16="http://schemas.microsoft.com/office/drawing/2014/main" id="{C458B4F8-CB29-4EC2-9D21-FB1032112D39}"/>
            </a:ext>
          </a:extLst>
        </xdr:cNvPr>
        <xdr:cNvSpPr txBox="1"/>
      </xdr:nvSpPr>
      <xdr:spPr>
        <a:xfrm>
          <a:off x="5889989" y="16312244"/>
          <a:ext cx="902040" cy="277899"/>
        </a:xfrm>
        <a:prstGeom prst="rect">
          <a:avLst/>
        </a:prstGeom>
      </xdr:spPr>
      <xdr:txBody>
        <a:bodyPr wrap="none" lIns="0" tIns="0" rIns="0" bIns="0"/>
        <a:lstStyle/>
        <a:p>
          <a:pPr algn="ctr"/>
          <a:r>
            <a:rPr lang="en-GB"/>
            <a:t>VBlade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zoomScalePageLayoutView="130" workbookViewId="0">
      <selection activeCell="T8" sqref="T8"/>
    </sheetView>
  </sheetViews>
  <sheetFormatPr defaultColWidth="11.42578125" defaultRowHeight="12.75" x14ac:dyDescent="0.2"/>
  <cols>
    <col min="1" max="1" width="2.7109375" customWidth="1"/>
    <col min="2" max="2" width="21.7109375" customWidth="1"/>
    <col min="7" max="7" width="18.140625" customWidth="1"/>
  </cols>
  <sheetData>
    <row r="1" spans="1:10" ht="15.75" x14ac:dyDescent="0.25">
      <c r="B1" s="3" t="s">
        <v>65</v>
      </c>
    </row>
    <row r="2" spans="1:10" x14ac:dyDescent="0.2">
      <c r="B2" t="s">
        <v>64</v>
      </c>
      <c r="I2" t="s">
        <v>50</v>
      </c>
    </row>
    <row r="3" spans="1:10" x14ac:dyDescent="0.2">
      <c r="B3" s="10">
        <v>43452</v>
      </c>
      <c r="I3" t="s">
        <v>53</v>
      </c>
      <c r="J3" t="s">
        <v>54</v>
      </c>
    </row>
    <row r="4" spans="1:10" x14ac:dyDescent="0.2">
      <c r="I4" t="s">
        <v>55</v>
      </c>
      <c r="J4" t="s">
        <v>56</v>
      </c>
    </row>
    <row r="5" spans="1:10" x14ac:dyDescent="0.2">
      <c r="I5" t="s">
        <v>58</v>
      </c>
      <c r="J5" t="s">
        <v>59</v>
      </c>
    </row>
    <row r="8" spans="1:10" x14ac:dyDescent="0.2">
      <c r="B8" s="2" t="s">
        <v>0</v>
      </c>
    </row>
    <row r="9" spans="1:10" ht="15" x14ac:dyDescent="0.25">
      <c r="A9" s="7" t="s">
        <v>68</v>
      </c>
      <c r="B9" s="8" t="s">
        <v>1</v>
      </c>
      <c r="C9" s="8"/>
      <c r="D9" s="8"/>
      <c r="E9" s="8"/>
      <c r="F9" s="8"/>
      <c r="G9" s="8"/>
    </row>
    <row r="10" spans="1:10" ht="15" x14ac:dyDescent="0.25">
      <c r="A10" s="7" t="s">
        <v>69</v>
      </c>
      <c r="B10" s="8" t="s">
        <v>77</v>
      </c>
      <c r="C10" s="8"/>
      <c r="D10" s="8"/>
      <c r="E10" s="8"/>
      <c r="F10" s="8"/>
      <c r="G10" s="8"/>
    </row>
    <row r="11" spans="1:10" ht="15" x14ac:dyDescent="0.25">
      <c r="A11" s="7" t="s">
        <v>70</v>
      </c>
      <c r="B11" s="8" t="s">
        <v>2</v>
      </c>
      <c r="C11" s="8"/>
      <c r="D11" s="8"/>
      <c r="E11" s="8"/>
      <c r="F11" s="8"/>
      <c r="G11" s="8"/>
    </row>
    <row r="12" spans="1:10" ht="15" x14ac:dyDescent="0.25">
      <c r="A12" s="7" t="s">
        <v>71</v>
      </c>
      <c r="B12" s="8" t="s">
        <v>3</v>
      </c>
      <c r="C12" s="8"/>
      <c r="D12" s="8"/>
      <c r="E12" s="8"/>
      <c r="F12" s="8"/>
      <c r="G12" s="8"/>
    </row>
    <row r="13" spans="1:10" ht="15" x14ac:dyDescent="0.25">
      <c r="A13" s="7" t="s">
        <v>72</v>
      </c>
      <c r="B13" s="8" t="s">
        <v>4</v>
      </c>
      <c r="C13" s="8"/>
      <c r="D13" s="8"/>
      <c r="E13" s="8"/>
      <c r="F13" s="8"/>
      <c r="G13" s="8"/>
    </row>
    <row r="14" spans="1:10" ht="15" x14ac:dyDescent="0.25">
      <c r="A14" s="7" t="s">
        <v>73</v>
      </c>
      <c r="B14" s="8" t="s">
        <v>66</v>
      </c>
      <c r="C14" s="8"/>
      <c r="D14" s="8"/>
      <c r="E14" s="8"/>
      <c r="F14" s="8"/>
      <c r="G14" s="8"/>
    </row>
    <row r="15" spans="1:10" ht="33" customHeight="1" x14ac:dyDescent="0.25">
      <c r="A15" s="7" t="s">
        <v>74</v>
      </c>
      <c r="B15" s="9" t="s">
        <v>76</v>
      </c>
      <c r="C15" s="9"/>
      <c r="D15" s="9"/>
      <c r="E15" s="9"/>
      <c r="F15" s="9"/>
      <c r="G15" s="9"/>
    </row>
    <row r="16" spans="1:10" ht="15" x14ac:dyDescent="0.25">
      <c r="A16" s="7" t="s">
        <v>75</v>
      </c>
      <c r="B16" s="8" t="s">
        <v>5</v>
      </c>
      <c r="C16" s="8"/>
      <c r="D16" s="8"/>
      <c r="E16" s="8"/>
      <c r="F16" s="8"/>
      <c r="G16" s="8"/>
    </row>
    <row r="18" spans="2:11" ht="18" thickBot="1" x14ac:dyDescent="0.35">
      <c r="B18" s="4" t="s">
        <v>6</v>
      </c>
      <c r="C18" s="5" t="s">
        <v>7</v>
      </c>
      <c r="D18" s="5" t="s">
        <v>8</v>
      </c>
      <c r="F18" t="s">
        <v>9</v>
      </c>
      <c r="G18">
        <f>30.37/12</f>
        <v>2.5308333333333333</v>
      </c>
      <c r="H18" t="s">
        <v>10</v>
      </c>
    </row>
    <row r="19" spans="2:11" ht="15.75" thickTop="1" x14ac:dyDescent="0.25">
      <c r="B19" t="s">
        <v>11</v>
      </c>
      <c r="C19" s="6" t="s">
        <v>12</v>
      </c>
      <c r="D19">
        <v>0.7</v>
      </c>
      <c r="E19" s="1" t="s">
        <v>60</v>
      </c>
      <c r="F19" t="s">
        <v>13</v>
      </c>
      <c r="G19">
        <v>1.4666999999999999</v>
      </c>
      <c r="H19" t="s">
        <v>14</v>
      </c>
    </row>
    <row r="20" spans="2:11" ht="15" x14ac:dyDescent="0.25">
      <c r="B20" t="s">
        <v>15</v>
      </c>
      <c r="C20" s="6" t="s">
        <v>16</v>
      </c>
      <c r="D20">
        <v>0.5</v>
      </c>
      <c r="E20" s="1" t="s">
        <v>60</v>
      </c>
    </row>
    <row r="21" spans="2:11" ht="15" x14ac:dyDescent="0.25">
      <c r="B21" t="s">
        <v>17</v>
      </c>
      <c r="C21" s="6" t="s">
        <v>18</v>
      </c>
      <c r="D21">
        <v>26</v>
      </c>
      <c r="E21" s="1" t="s">
        <v>61</v>
      </c>
    </row>
    <row r="22" spans="2:11" ht="18" thickBot="1" x14ac:dyDescent="0.35">
      <c r="B22" s="4" t="s">
        <v>19</v>
      </c>
      <c r="C22" s="6"/>
    </row>
    <row r="23" spans="2:11" ht="15.75" thickTop="1" x14ac:dyDescent="0.25">
      <c r="B23" s="1" t="s">
        <v>63</v>
      </c>
      <c r="C23" s="6" t="s">
        <v>81</v>
      </c>
      <c r="D23" s="1">
        <v>3</v>
      </c>
    </row>
    <row r="24" spans="2:11" ht="15" x14ac:dyDescent="0.25">
      <c r="B24" t="s">
        <v>20</v>
      </c>
      <c r="C24" s="6" t="s">
        <v>21</v>
      </c>
      <c r="D24">
        <f>0.439*G18</f>
        <v>1.1110358333333332</v>
      </c>
    </row>
    <row r="25" spans="2:11" ht="15" x14ac:dyDescent="0.25">
      <c r="B25" t="s">
        <v>22</v>
      </c>
      <c r="C25" s="6" t="s">
        <v>23</v>
      </c>
      <c r="D25">
        <f>12*G18</f>
        <v>30.369999999999997</v>
      </c>
    </row>
    <row r="26" spans="2:11" ht="15" x14ac:dyDescent="0.25">
      <c r="B26" t="s">
        <v>24</v>
      </c>
      <c r="C26" s="6" t="s">
        <v>25</v>
      </c>
      <c r="D26">
        <f>40/60</f>
        <v>0.66666666666666663</v>
      </c>
    </row>
    <row r="27" spans="2:11" ht="15" x14ac:dyDescent="0.25">
      <c r="B27" t="s">
        <v>17</v>
      </c>
      <c r="C27" s="6" t="s">
        <v>26</v>
      </c>
      <c r="D27">
        <f>PI()*D25*D26</f>
        <v>63.606779259681339</v>
      </c>
      <c r="E27" t="s">
        <v>27</v>
      </c>
    </row>
    <row r="29" spans="2:11" x14ac:dyDescent="0.2">
      <c r="B29" t="s">
        <v>28</v>
      </c>
    </row>
    <row r="30" spans="2:11" x14ac:dyDescent="0.2">
      <c r="B30" t="s">
        <v>29</v>
      </c>
      <c r="C30" t="s">
        <v>30</v>
      </c>
      <c r="D30">
        <f>D19+D24</f>
        <v>1.8110358333333332</v>
      </c>
      <c r="E30" t="s">
        <v>31</v>
      </c>
      <c r="F30" s="1" t="s">
        <v>60</v>
      </c>
    </row>
    <row r="31" spans="2:11" ht="15" x14ac:dyDescent="0.25">
      <c r="C31" s="5" t="s">
        <v>67</v>
      </c>
      <c r="D31" s="5"/>
      <c r="E31" s="5"/>
      <c r="F31" s="5"/>
      <c r="G31" s="5"/>
      <c r="H31" s="5"/>
      <c r="I31" s="5"/>
      <c r="J31" s="5"/>
      <c r="K31" s="5"/>
    </row>
    <row r="32" spans="2:11" x14ac:dyDescent="0.2">
      <c r="B32" t="s">
        <v>32</v>
      </c>
      <c r="C32" t="s">
        <v>33</v>
      </c>
      <c r="D32">
        <f>D30/D21</f>
        <v>6.9655224358974352E-2</v>
      </c>
      <c r="E32" t="s">
        <v>34</v>
      </c>
      <c r="F32" s="1" t="s">
        <v>62</v>
      </c>
    </row>
    <row r="33" spans="2:11" ht="15" x14ac:dyDescent="0.25">
      <c r="C33" s="5" t="s">
        <v>78</v>
      </c>
      <c r="D33" s="5"/>
      <c r="E33" s="5"/>
      <c r="F33" s="5"/>
      <c r="G33" s="5"/>
      <c r="H33" s="5"/>
      <c r="I33" s="5"/>
      <c r="J33" s="5"/>
      <c r="K33" s="5"/>
    </row>
    <row r="34" spans="2:11" x14ac:dyDescent="0.2">
      <c r="B34" t="s">
        <v>35</v>
      </c>
      <c r="C34" t="s">
        <v>36</v>
      </c>
      <c r="D34">
        <f>D27*D32</f>
        <v>4.4305444800848601</v>
      </c>
      <c r="E34" t="s">
        <v>37</v>
      </c>
      <c r="F34" s="1" t="s">
        <v>60</v>
      </c>
    </row>
    <row r="35" spans="2:11" ht="15" x14ac:dyDescent="0.25">
      <c r="C35" s="5" t="s">
        <v>79</v>
      </c>
      <c r="D35" s="5"/>
      <c r="E35" s="5"/>
      <c r="F35" s="5"/>
      <c r="G35" s="5"/>
      <c r="H35" s="5"/>
      <c r="I35" s="5"/>
      <c r="J35" s="5"/>
      <c r="K35" s="5"/>
    </row>
    <row r="36" spans="2:11" x14ac:dyDescent="0.2">
      <c r="B36" t="s">
        <v>38</v>
      </c>
      <c r="C36" t="s">
        <v>39</v>
      </c>
      <c r="D36">
        <f>PI()*D25/D23</f>
        <v>31.80338962984067</v>
      </c>
      <c r="E36" t="s">
        <v>82</v>
      </c>
      <c r="F36" s="1" t="s">
        <v>60</v>
      </c>
    </row>
    <row r="37" spans="2:11" ht="15" x14ac:dyDescent="0.25">
      <c r="C37" s="5" t="s">
        <v>80</v>
      </c>
      <c r="D37" s="5"/>
      <c r="E37" s="5"/>
      <c r="F37" s="5"/>
      <c r="G37" s="5"/>
      <c r="H37" s="5"/>
      <c r="I37" s="5"/>
      <c r="J37" s="5"/>
      <c r="K37" s="5"/>
    </row>
    <row r="38" spans="2:11" x14ac:dyDescent="0.2">
      <c r="B38" t="s">
        <v>40</v>
      </c>
      <c r="C38" t="s">
        <v>41</v>
      </c>
      <c r="D38">
        <f>D20</f>
        <v>0.5</v>
      </c>
      <c r="E38" t="s">
        <v>42</v>
      </c>
      <c r="F38" s="1" t="s">
        <v>60</v>
      </c>
    </row>
    <row r="39" spans="2:11" ht="15" x14ac:dyDescent="0.25">
      <c r="C39" s="5" t="s">
        <v>83</v>
      </c>
      <c r="D39" s="5"/>
      <c r="E39" s="5"/>
      <c r="F39" s="5"/>
      <c r="G39" s="5"/>
      <c r="H39" s="5"/>
      <c r="I39" s="5"/>
      <c r="J39" s="5"/>
      <c r="K39" s="5"/>
    </row>
    <row r="40" spans="2:11" x14ac:dyDescent="0.2">
      <c r="B40" t="s">
        <v>43</v>
      </c>
      <c r="C40" t="s">
        <v>44</v>
      </c>
      <c r="D40">
        <f>D34+D38</f>
        <v>4.9305444800848601</v>
      </c>
      <c r="E40" t="s">
        <v>45</v>
      </c>
      <c r="F40" s="1" t="s">
        <v>60</v>
      </c>
    </row>
    <row r="41" spans="2:11" ht="15" x14ac:dyDescent="0.25">
      <c r="C41" s="5" t="s">
        <v>84</v>
      </c>
      <c r="D41" s="5"/>
      <c r="E41" s="5"/>
      <c r="F41" s="5"/>
      <c r="G41" s="5"/>
      <c r="H41" s="5"/>
      <c r="I41" s="5"/>
      <c r="J41" s="5"/>
      <c r="K41" s="5"/>
    </row>
    <row r="42" spans="2:11" x14ac:dyDescent="0.2">
      <c r="B42" t="s">
        <v>46</v>
      </c>
      <c r="C42" t="s">
        <v>47</v>
      </c>
      <c r="D42">
        <f>D36-D38-D40-D20</f>
        <v>25.872845149755811</v>
      </c>
      <c r="E42" t="s">
        <v>86</v>
      </c>
      <c r="F42" s="1" t="s">
        <v>60</v>
      </c>
    </row>
    <row r="43" spans="2:11" ht="15" x14ac:dyDescent="0.25">
      <c r="C43" s="5" t="s">
        <v>85</v>
      </c>
      <c r="D43" s="5"/>
      <c r="E43" s="5"/>
      <c r="F43" s="5"/>
      <c r="G43" s="5"/>
      <c r="H43" s="5"/>
      <c r="I43" s="5"/>
      <c r="J43" s="5"/>
      <c r="K43" s="5"/>
    </row>
    <row r="44" spans="2:11" x14ac:dyDescent="0.2">
      <c r="B44" t="s">
        <v>48</v>
      </c>
      <c r="C44" t="s">
        <v>49</v>
      </c>
      <c r="D44">
        <f>D42/D36</f>
        <v>0.81352476735623447</v>
      </c>
      <c r="E44" s="1" t="s">
        <v>90</v>
      </c>
    </row>
    <row r="45" spans="2:11" ht="15" x14ac:dyDescent="0.25">
      <c r="C45" s="5" t="s">
        <v>87</v>
      </c>
      <c r="D45" s="5"/>
      <c r="E45" s="5"/>
      <c r="F45" s="5"/>
      <c r="G45" s="5"/>
      <c r="H45" s="5"/>
      <c r="I45" s="5"/>
      <c r="J45" s="5"/>
      <c r="K45" s="5"/>
    </row>
    <row r="46" spans="2:11" x14ac:dyDescent="0.2">
      <c r="B46" t="s">
        <v>51</v>
      </c>
      <c r="C46" t="s">
        <v>52</v>
      </c>
      <c r="D46">
        <f>D44^2</f>
        <v>0.66182254710201538</v>
      </c>
      <c r="E46" s="1" t="s">
        <v>90</v>
      </c>
    </row>
    <row r="47" spans="2:11" ht="15" x14ac:dyDescent="0.25">
      <c r="C47" s="5" t="s">
        <v>88</v>
      </c>
      <c r="D47" s="5"/>
      <c r="E47" s="5"/>
      <c r="F47" s="5"/>
      <c r="G47" s="5"/>
      <c r="H47" s="5"/>
      <c r="I47" s="5"/>
      <c r="J47" s="5"/>
      <c r="K47" s="5"/>
    </row>
    <row r="48" spans="2:11" x14ac:dyDescent="0.2">
      <c r="B48" t="s">
        <v>57</v>
      </c>
      <c r="D48">
        <f>1-D46</f>
        <v>0.33817745289798462</v>
      </c>
      <c r="E48" s="1" t="s">
        <v>90</v>
      </c>
    </row>
    <row r="49" spans="3:11" ht="15" x14ac:dyDescent="0.25">
      <c r="C49" s="5" t="s">
        <v>89</v>
      </c>
      <c r="D49" s="5"/>
      <c r="E49" s="5"/>
      <c r="F49" s="5"/>
      <c r="G49" s="5"/>
      <c r="H49" s="5"/>
      <c r="I49" s="5"/>
      <c r="J49" s="5"/>
      <c r="K49" s="5"/>
    </row>
  </sheetData>
  <mergeCells count="8">
    <mergeCell ref="B15:G15"/>
    <mergeCell ref="B16:G16"/>
    <mergeCell ref="B9:G9"/>
    <mergeCell ref="B10:G10"/>
    <mergeCell ref="B12:G12"/>
    <mergeCell ref="B11:G11"/>
    <mergeCell ref="B13:G13"/>
    <mergeCell ref="B14:G14"/>
  </mergeCells>
  <pageMargins left="0.78749999999999998" right="0.78749999999999998" top="1.05277777777778" bottom="1.05277777777778" header="0.78749999999999998" footer="0.78749999999999998"/>
  <pageSetup orientation="portrait" useFirstPageNumber="1" horizontalDpi="4294967292" verticalDpi="4294967292" r:id="rId1"/>
  <headerFooter>
    <oddHeader>&amp;C&amp;"Times New Roman,Regular"&amp;12&amp;A</oddHeader>
    <oddFooter>&amp;C&amp;"Times New Roman,Regular"&amp;12Page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89" zoomScale="130" zoomScaleNormal="130" workbookViewId="0">
      <selection activeCell="A100" sqref="A100"/>
    </sheetView>
  </sheetViews>
  <sheetFormatPr defaultColWidth="11.42578125" defaultRowHeight="12.75" x14ac:dyDescent="0.2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Wylder</cp:lastModifiedBy>
  <cp:revision>2</cp:revision>
  <dcterms:created xsi:type="dcterms:W3CDTF">2014-05-15T05:52:50Z</dcterms:created>
  <dcterms:modified xsi:type="dcterms:W3CDTF">2018-12-19T00:24:54Z</dcterms:modified>
</cp:coreProperties>
</file>